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4955" windowHeight="7305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<sst xmlns="http://schemas.openxmlformats.org/spreadsheetml/2006/main" count="1098" uniqueCount="153">
  <si>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</si>
  <si>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</si>
  <si>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</si>
  <si>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</si>
  <si>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</si>
  <si>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</si>
  <si>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</si>
  <si>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</si>
  <si>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</si>
  <si>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</si>
  <si>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</si>
  <si>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</si>
  <si>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</si>
  <si>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</si>
  <si>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</si>
  <si>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</si>
  <si>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</t>
  </si>
  <si>
    <t>Национальная экономика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</si>
  <si>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</si>
  <si>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</si>
  <si>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</si>
  <si>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</si>
  <si>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</si>
  <si>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</si>
  <si>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</si>
  <si>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</si>
  <si>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</si>
  <si>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</si>
  <si>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</si>
  <si>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120</t>
  </si>
  <si>
    <t>480 от поселений</t>
  </si>
  <si>
    <t>121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</si>
  <si>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</si>
  <si>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</si>
  <si>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</si>
  <si>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</si>
  <si>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</si>
  <si>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Расходы на выплаты персоналу казенных учреждений</t>
  </si>
  <si>
    <t>244</t>
  </si>
  <si>
    <t>Общеэкономические вопросы</t>
  </si>
  <si>
    <t>Код администратора</t>
  </si>
  <si>
    <t>Администрация муниципального образования "Великогубское сельское поселение"</t>
  </si>
  <si>
    <t>908</t>
  </si>
  <si>
    <t>Функционирование высшего должностного лица субъекта Российской Федерации и органа местного самоуправления</t>
  </si>
  <si>
    <t>Обеспечение деятельности МКУ "Центр оказания услуг"</t>
  </si>
  <si>
    <t>Жилищно коммунальное хозяйство</t>
  </si>
  <si>
    <t>05</t>
  </si>
  <si>
    <t>Жилищное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</si>
  <si>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</si>
  <si>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</si>
  <si>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</si>
  <si>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</si>
  <si>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Озеленение</t>
  </si>
  <si>
    <t>Организация  и содержание мест захоронения</t>
  </si>
  <si>
    <t>Библиотеки</t>
  </si>
  <si>
    <t xml:space="preserve"> в том числе за счёт средств субвенций</t>
  </si>
  <si>
    <t>14</t>
  </si>
  <si>
    <t>09</t>
  </si>
  <si>
    <t>Осуществление полномочий  РК по созданию и обеспечению деятельности административных комиссий и определению перечня должностных лиц</t>
  </si>
  <si>
    <t>Муниципальная целевая программа"Развитие культуры на территории Великогубского сельского поселения"</t>
  </si>
  <si>
    <t>129</t>
  </si>
  <si>
    <t>Cтраховые взносы</t>
  </si>
  <si>
    <t xml:space="preserve">Фонд оплаты труда </t>
  </si>
  <si>
    <t>Страховые взносы</t>
  </si>
  <si>
    <t>Дома Культуры</t>
  </si>
  <si>
    <t>831</t>
  </si>
  <si>
    <t>Расходы на выплаты персоналу муниципальных органов</t>
  </si>
  <si>
    <t>Прочие закупки товаров, работ и услуг для муниципальных нужд</t>
  </si>
  <si>
    <t>Исполнение судебных актов РФ и  мировых соглашений  по возмещению причиненного вреда</t>
  </si>
  <si>
    <t>28 0 00 70920</t>
  </si>
  <si>
    <t>Фонд оплаты труда</t>
  </si>
  <si>
    <t>28 0 00 51180</t>
  </si>
  <si>
    <t>Ведомственная структура расходов   бюджета  муниципального образования "Великогубское сельское поселение" на 2018год</t>
  </si>
  <si>
    <t>Реализация других функций,  связанных с обеспечением  национальной безопасности и правоохранительной деятельности</t>
  </si>
  <si>
    <t>Мероприятия по содержанию  сети автомобильных дорог общего пользования и искусственных сооружений на них</t>
  </si>
  <si>
    <t>28 0 00 70530</t>
  </si>
  <si>
    <t>28 0 00 45210</t>
  </si>
  <si>
    <t>Капитальный ремонт  муниципального жилищного фонда</t>
  </si>
  <si>
    <t>28 0 00 73520</t>
  </si>
  <si>
    <t>Мероприятия в области жилищного хозяйства</t>
  </si>
  <si>
    <t>28 0 00 76010</t>
  </si>
  <si>
    <t xml:space="preserve">Прочие мероприятия по благоустройству поселения </t>
  </si>
  <si>
    <t>28 0 00 89210</t>
  </si>
  <si>
    <t>Меры социальной поддержки  по публичным нормативным  обязательствам</t>
  </si>
  <si>
    <t>313</t>
  </si>
  <si>
    <t>28 0 00 24400</t>
  </si>
  <si>
    <t>Иные межбюджетные трансферты местным бюджетам</t>
  </si>
  <si>
    <t>28 0 00 70900</t>
  </si>
  <si>
    <t>28 0 00 42140</t>
  </si>
  <si>
    <t>28 С 00 12030</t>
  </si>
  <si>
    <t>28 С 00 12040</t>
  </si>
  <si>
    <t>Муниципальная целевая программа "Профилактика экстремизма и терроризма на территории Великогубского сельского поселения"</t>
  </si>
  <si>
    <t>Прочие закупки товаров, работ и услуг для муниципальных  нужд</t>
  </si>
  <si>
    <t>Муниципальная целевая программа "Пожарная безопасность на территории Великогубского сельского поселения"</t>
  </si>
  <si>
    <t>Сумма, т.р.</t>
  </si>
  <si>
    <r>
      <t xml:space="preserve">28 </t>
    </r>
    <r>
      <rPr>
        <sz val="14"/>
        <color indexed="8"/>
        <rFont val="Times New Roman"/>
        <family val="1"/>
      </rPr>
      <t xml:space="preserve">С </t>
    </r>
    <r>
      <rPr>
        <sz val="14"/>
        <rFont val="Times New Roman"/>
        <family val="1"/>
      </rPr>
      <t>00 12030</t>
    </r>
  </si>
  <si>
    <t>02 0 70 90800</t>
  </si>
  <si>
    <t>03 0 70 90800</t>
  </si>
  <si>
    <t>06 0 00 79080</t>
  </si>
  <si>
    <t>28 0 00 76030</t>
  </si>
  <si>
    <t>28 0 00 76040</t>
  </si>
  <si>
    <t>Муницапальная целевая программа "Энергосбережение и повышение энергетической эффективности на территории  Великогубского сельского поселения"</t>
  </si>
  <si>
    <t>04 0 00 87940</t>
  </si>
  <si>
    <t xml:space="preserve"> 03 0 70 90800 </t>
  </si>
  <si>
    <t>к решению_____________________</t>
  </si>
  <si>
    <t>от_________________№___________</t>
  </si>
  <si>
    <t>Совета Великогубского сельского поселения</t>
  </si>
  <si>
    <t>Приложение №4</t>
  </si>
  <si>
    <t>28 0 00 43250</t>
  </si>
  <si>
    <t>Субсидия бюджетам муниципальных образований на реализацию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</si>
  <si>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28 С 00 43170</t>
  </si>
  <si>
    <t>Реализация государственной программы РК "Эффективное управление региональными и муниципальными финансами"</t>
  </si>
  <si>
    <t>28 С 00 45210</t>
  </si>
  <si>
    <t>Софинансирование мероприятий государственной программы РК "Эффективное управление региональными и муниципальными финансами"</t>
  </si>
  <si>
    <t>28 С 00 S3170</t>
  </si>
  <si>
    <t xml:space="preserve"> Закупка товаров, работ и услуг в сфере информационно-коммуникационных технологий</t>
  </si>
  <si>
    <t>242</t>
  </si>
  <si>
    <t>Субсидия бюджетам поселений на обеспечение мероприятий по переселению граждан из аварийного жилищного фонда за счет средств Фонда содействия реформированию ЖКХ</t>
  </si>
  <si>
    <t>28 0 00 09502</t>
  </si>
  <si>
    <t>412</t>
  </si>
  <si>
    <t>Субсидия бюджетам поселений на обеспечение мероприятий по переселению граждан из аварийного жилищного фонда за счет средств бюджета Республики Карелия</t>
  </si>
  <si>
    <t>28 0 00 09602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</si>
  <si>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</si>
  <si>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</si>
  <si>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853</t>
  </si>
  <si>
    <t>28 0 00 43140</t>
  </si>
  <si>
    <t>Субсидия на поддержку местных инициатив граждан, проживающих в муниципальных образованиях</t>
  </si>
  <si>
    <t>Софинансирование мероприятий, направленных на поддержку местных инициатив граждан, проживающих в муниципальных образованиях</t>
  </si>
  <si>
    <t>28 0 00 S3140</t>
  </si>
  <si>
    <t>Содействие занятости населения</t>
  </si>
  <si>
    <t>28 0 00 77010</t>
  </si>
  <si>
    <t>Прочие закупка товаров, работ и услуг для муниципальных  нужд</t>
  </si>
  <si>
    <t>28 0 00 73550</t>
  </si>
  <si>
    <t>Муниципальная целевая программа "Содействие занятости населения на территории Великогубского сельского поселения"</t>
  </si>
  <si>
    <t>07 0 01 77010</t>
  </si>
  <si>
    <t>Расходы на выплату персоналу муниципальных органов</t>
  </si>
  <si>
    <t>Дорожное хозяйство</t>
  </si>
  <si>
    <t>28 0 00 76050</t>
  </si>
  <si>
    <t>Софинансирование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</si>
  <si>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28 0 00 S3250</t>
  </si>
  <si>
    <t>28 С 00 42140</t>
  </si>
  <si>
    <t>Капитальный ремонт и ремонт сети автомобильных дорог общего пользования и искусственных сооружений на них</t>
  </si>
  <si>
    <t>28 0 00 70520</t>
  </si>
  <si>
    <t xml:space="preserve">Субсидия бюджетам муниципальных образований  на подготовку к проведению Дня Республики Карелия </t>
  </si>
  <si>
    <t>28 0 00 43190</t>
  </si>
  <si>
    <t>Софинансирование мероприятий по подготовке к проведению Дня Республики Карелия</t>
  </si>
  <si>
    <t>28 0 00S3190</t>
  </si>
  <si>
    <t>ПРОЕКТ</t>
  </si>
  <si>
    <t>Утверждено</t>
  </si>
  <si>
    <t>Исполнено</t>
  </si>
  <si>
    <t>Исполнения %</t>
  </si>
  <si>
    <t>Приложение № 2                                            к решению сессии Совета Великогубского сельского поселения №____ от</t>
  </si>
  <si>
    <t>Функциональная структура расходов   бюджета  муниципального образования "Великогубское сельское поселение" на 2018год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</si>
</sst>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i/>
      <sz val="11"/>
      <name val="Arial Cyr"/>
      <family val="0"/>
    </font>
    <font>
      <i/>
      <sz val="10"/>
      <name val="Arial Cyr"/>
      <family val="0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Arial Cyr"/>
      <family val="0"/>
    </font>
    <font>
      <b/>
      <sz val="16"/>
      <name val="Arial Cyr"/>
      <family val="0"/>
    </font>
    <font>
      <b/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" fontId="13" fillId="33" borderId="10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4" fontId="57" fillId="33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49" fontId="10" fillId="0" borderId="14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Alignment="1">
      <alignment horizontal="center" wrapText="1"/>
    </xf>
    <xf numFmtId="4" fontId="13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 applyProtection="1">
      <alignment horizontal="center" wrapText="1"/>
      <protection locked="0"/>
    </xf>
    <xf numFmtId="49" fontId="13" fillId="0" borderId="10" xfId="0" applyNumberFormat="1" applyFont="1" applyBorder="1" applyAlignment="1" applyProtection="1">
      <alignment horizontal="center"/>
      <protection locked="0"/>
    </xf>
    <xf numFmtId="0" fontId="13" fillId="0" borderId="15" xfId="0" applyFont="1" applyBorder="1" applyAlignment="1">
      <alignment/>
    </xf>
    <xf numFmtId="0" fontId="13" fillId="0" borderId="10" xfId="0" applyFont="1" applyBorder="1" applyAlignment="1">
      <alignment/>
    </xf>
    <xf numFmtId="49" fontId="13" fillId="33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wrapText="1"/>
    </xf>
    <xf numFmtId="49" fontId="16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4" fontId="14" fillId="33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center"/>
    </xf>
    <xf numFmtId="49" fontId="13" fillId="0" borderId="16" xfId="0" applyNumberFormat="1" applyFont="1" applyBorder="1" applyAlignment="1" applyProtection="1">
      <alignment horizontal="center"/>
      <protection locked="0"/>
    </xf>
    <xf numFmtId="49" fontId="13" fillId="33" borderId="16" xfId="0" applyNumberFormat="1" applyFont="1" applyFill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/>
    </xf>
    <xf numFmtId="0" fontId="9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2" fillId="0" borderId="13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textRotation="90"/>
    </xf>
    <xf numFmtId="0" fontId="6" fillId="34" borderId="10" xfId="0" applyFont="1" applyFill="1" applyBorder="1" applyAlignment="1">
      <alignment horizontal="center" vertical="center" textRotation="90" readingOrder="2"/>
    </xf>
    <xf numFmtId="0" fontId="7" fillId="34" borderId="0" xfId="0" applyFont="1" applyFill="1" applyAlignment="1">
      <alignment vertical="center"/>
    </xf>
    <xf numFmtId="0" fontId="10" fillId="35" borderId="10" xfId="0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textRotation="90" readingOrder="2"/>
    </xf>
    <xf numFmtId="0" fontId="13" fillId="35" borderId="0" xfId="0" applyFont="1" applyFill="1" applyAlignment="1">
      <alignment/>
    </xf>
    <xf numFmtId="4" fontId="10" fillId="35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horizontal="center" wrapText="1"/>
    </xf>
    <xf numFmtId="49" fontId="10" fillId="36" borderId="10" xfId="0" applyNumberFormat="1" applyFont="1" applyFill="1" applyBorder="1" applyAlignment="1">
      <alignment horizontal="center"/>
    </xf>
    <xf numFmtId="49" fontId="13" fillId="36" borderId="10" xfId="0" applyNumberFormat="1" applyFont="1" applyFill="1" applyBorder="1" applyAlignment="1">
      <alignment horizontal="center"/>
    </xf>
    <xf numFmtId="0" fontId="13" fillId="36" borderId="0" xfId="0" applyFont="1" applyFill="1" applyAlignment="1">
      <alignment/>
    </xf>
    <xf numFmtId="4" fontId="58" fillId="36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 vertical="center" wrapText="1"/>
    </xf>
    <xf numFmtId="4" fontId="10" fillId="36" borderId="10" xfId="0" applyNumberFormat="1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 vertical="center" wrapText="1"/>
    </xf>
    <xf numFmtId="49" fontId="13" fillId="36" borderId="16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13" xfId="0" applyFont="1" applyBorder="1" applyAlignment="1">
      <alignment wrapText="1" shrinkToFit="1"/>
    </xf>
    <xf numFmtId="0" fontId="12" fillId="0" borderId="12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wrapText="1" shrinkToFit="1"/>
    </xf>
    <xf numFmtId="0" fontId="12" fillId="0" borderId="12" xfId="0" applyFont="1" applyBorder="1" applyAlignment="1">
      <alignment/>
    </xf>
    <xf numFmtId="0" fontId="11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33" borderId="0" xfId="0" applyNumberFormat="1" applyFont="1" applyFill="1" applyBorder="1" applyAlignment="1">
      <alignment horizontal="center"/>
    </xf>
    <xf numFmtId="4" fontId="57" fillId="33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4" fontId="58" fillId="33" borderId="10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173" fontId="58" fillId="36" borderId="10" xfId="0" applyNumberFormat="1" applyFont="1" applyFill="1" applyBorder="1" applyAlignment="1">
      <alignment horizontal="center"/>
    </xf>
    <xf numFmtId="173" fontId="57" fillId="33" borderId="10" xfId="0" applyNumberFormat="1" applyFont="1" applyFill="1" applyBorder="1" applyAlignment="1">
      <alignment horizontal="center"/>
    </xf>
    <xf numFmtId="173" fontId="58" fillId="33" borderId="10" xfId="0" applyNumberFormat="1" applyFont="1" applyFill="1" applyBorder="1" applyAlignment="1">
      <alignment horizontal="center"/>
    </xf>
    <xf numFmtId="174" fontId="13" fillId="0" borderId="10" xfId="0" applyNumberFormat="1" applyFont="1" applyBorder="1" applyAlignment="1">
      <alignment horizontal="center"/>
    </xf>
    <xf numFmtId="4" fontId="59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173" fontId="59" fillId="33" borderId="10" xfId="0" applyNumberFormat="1" applyFont="1" applyFill="1" applyBorder="1" applyAlignment="1">
      <alignment horizontal="center"/>
    </xf>
    <xf numFmtId="173" fontId="58" fillId="35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H157"/>
  <sheetViews>
    <sheetView zoomScale="80" zoomScaleNormal="80" zoomScalePageLayoutView="0" workbookViewId="0" topLeftCell="A1">
      <selection activeCell="A1" sqref="A1:H135"/>
    </sheetView>
  </sheetViews>
  <sheetFormatPr defaultColWidth="19.625" defaultRowHeight="12.75"/>
  <cols>
    <col min="1" max="1" width="99.25390625" style="0" customWidth="1"/>
    <col min="2" max="2" width="7.875" style="1" customWidth="1"/>
    <col min="3" max="3" width="8.625" style="0" customWidth="1"/>
    <col min="4" max="4" width="8.00390625" style="0" customWidth="1"/>
    <col min="5" max="5" width="18.625" style="0" customWidth="1"/>
    <col min="6" max="6" width="9.75390625" style="0" customWidth="1"/>
    <col min="7" max="7" width="11.00390625" style="0" hidden="1" customWidth="1"/>
    <col min="8" max="8" width="19.625" style="0" customWidth="1"/>
    <col min="9" max="9" width="18.625" style="0" customWidth="1"/>
    <col min="10" max="10" width="9.75390625" style="0" customWidth="1"/>
    <col min="11" max="11" width="0" style="0" hidden="1" customWidth="1"/>
    <col min="12" max="12" width="19.625" style="0" customWidth="1"/>
    <col min="13" max="13" width="99.25390625" style="0" customWidth="1"/>
    <col min="14" max="14" width="7.875" style="0" customWidth="1"/>
    <col min="15" max="15" width="8.625" style="0" customWidth="1"/>
    <col min="16" max="16" width="8.00390625" style="0" customWidth="1"/>
    <col min="17" max="17" width="18.625" style="0" customWidth="1"/>
    <col min="18" max="18" width="9.75390625" style="0" customWidth="1"/>
    <col min="19" max="19" width="0" style="0" hidden="1" customWidth="1"/>
    <col min="20" max="20" width="19.625" style="0" customWidth="1"/>
    <col min="21" max="21" width="99.25390625" style="0" customWidth="1"/>
    <col min="22" max="22" width="7.875" style="0" customWidth="1"/>
    <col min="23" max="23" width="8.625" style="0" customWidth="1"/>
    <col min="24" max="24" width="8.00390625" style="0" customWidth="1"/>
    <col min="25" max="25" width="18.625" style="0" customWidth="1"/>
    <col min="26" max="26" width="9.75390625" style="0" customWidth="1"/>
    <col min="27" max="27" width="0" style="0" hidden="1" customWidth="1"/>
    <col min="28" max="28" width="19.625" style="0" customWidth="1"/>
    <col min="29" max="29" width="99.25390625" style="0" customWidth="1"/>
    <col min="30" max="30" width="7.875" style="0" customWidth="1"/>
    <col min="31" max="31" width="8.625" style="0" customWidth="1"/>
    <col min="32" max="32" width="8.00390625" style="0" customWidth="1"/>
    <col min="33" max="33" width="18.625" style="0" customWidth="1"/>
    <col min="34" max="34" width="9.75390625" style="0" customWidth="1"/>
    <col min="35" max="35" width="0" style="0" hidden="1" customWidth="1"/>
    <col min="36" max="36" width="19.625" style="0" customWidth="1"/>
    <col min="37" max="37" width="99.25390625" style="0" customWidth="1"/>
    <col min="38" max="38" width="7.875" style="0" customWidth="1"/>
    <col min="39" max="39" width="8.625" style="0" customWidth="1"/>
    <col min="40" max="40" width="8.00390625" style="0" customWidth="1"/>
    <col min="41" max="41" width="18.625" style="0" customWidth="1"/>
    <col min="42" max="42" width="9.75390625" style="0" customWidth="1"/>
    <col min="43" max="43" width="0" style="0" hidden="1" customWidth="1"/>
    <col min="44" max="44" width="19.625" style="0" customWidth="1"/>
    <col min="45" max="45" width="99.25390625" style="0" customWidth="1"/>
    <col min="46" max="46" width="7.875" style="0" customWidth="1"/>
    <col min="47" max="47" width="8.625" style="0" customWidth="1"/>
    <col min="48" max="48" width="8.00390625" style="0" customWidth="1"/>
    <col min="49" max="49" width="18.625" style="0" customWidth="1"/>
    <col min="50" max="50" width="9.75390625" style="0" customWidth="1"/>
    <col min="51" max="51" width="0" style="0" hidden="1" customWidth="1"/>
    <col min="52" max="52" width="19.625" style="0" customWidth="1"/>
    <col min="53" max="53" width="99.25390625" style="0" customWidth="1"/>
    <col min="54" max="54" width="7.875" style="0" customWidth="1"/>
    <col min="55" max="55" width="8.625" style="0" customWidth="1"/>
    <col min="56" max="56" width="8.00390625" style="0" customWidth="1"/>
    <col min="57" max="57" width="18.625" style="0" customWidth="1"/>
    <col min="58" max="58" width="9.75390625" style="0" customWidth="1"/>
    <col min="59" max="59" width="0" style="0" hidden="1" customWidth="1"/>
  </cols>
  <sheetData>
    <row r="1" ht="11.25" customHeight="1"/>
    <row r="2" ht="12.75" hidden="1"/>
    <row r="3" spans="5:8" ht="18.75">
      <c r="E3" s="115" t="s">
        <v>107</v>
      </c>
      <c r="F3" s="115"/>
      <c r="G3" s="115"/>
      <c r="H3" s="115"/>
    </row>
    <row r="4" spans="5:8" ht="18.75">
      <c r="E4" s="115" t="s">
        <v>104</v>
      </c>
      <c r="F4" s="115"/>
      <c r="G4" s="115"/>
      <c r="H4" s="115"/>
    </row>
    <row r="5" spans="4:8" ht="18.75">
      <c r="D5" s="115" t="s">
        <v>106</v>
      </c>
      <c r="E5" s="118"/>
      <c r="F5" s="118"/>
      <c r="G5" s="118"/>
      <c r="H5" s="118"/>
    </row>
    <row r="6" spans="5:8" ht="18.75">
      <c r="E6" s="115" t="s">
        <v>105</v>
      </c>
      <c r="F6" s="115"/>
      <c r="G6" s="115"/>
      <c r="H6" s="115"/>
    </row>
    <row r="7" ht="11.25" customHeight="1"/>
    <row r="10" spans="1:6" ht="12.75">
      <c r="A10" s="116" t="s">
        <v>72</v>
      </c>
      <c r="B10" s="116"/>
      <c r="C10" s="116"/>
      <c r="D10" s="116"/>
      <c r="E10" s="116"/>
      <c r="F10" s="116"/>
    </row>
    <row r="11" spans="1:6" ht="12.75">
      <c r="A11" s="117"/>
      <c r="B11" s="117"/>
      <c r="C11" s="117"/>
      <c r="D11" s="117"/>
      <c r="E11" s="117"/>
      <c r="F11" s="117"/>
    </row>
    <row r="12" spans="1:6" ht="15">
      <c r="A12" s="116"/>
      <c r="B12" s="116"/>
      <c r="C12" s="116"/>
      <c r="D12" s="116"/>
      <c r="E12" s="116"/>
      <c r="F12" s="116"/>
    </row>
    <row r="13" spans="1:8" ht="135" customHeight="1">
      <c r="A13" s="63" t="s">
        <v>0</v>
      </c>
      <c r="B13" s="64" t="s">
        <v>40</v>
      </c>
      <c r="C13" s="65" t="s">
        <v>1</v>
      </c>
      <c r="D13" s="65" t="s">
        <v>2</v>
      </c>
      <c r="E13" s="65" t="s">
        <v>3</v>
      </c>
      <c r="F13" s="65" t="s">
        <v>4</v>
      </c>
      <c r="G13" s="66"/>
      <c r="H13" s="65" t="s">
        <v>94</v>
      </c>
    </row>
    <row r="14" spans="1:8" ht="39" customHeight="1">
      <c r="A14" s="67" t="s">
        <v>41</v>
      </c>
      <c r="B14" s="68" t="s">
        <v>42</v>
      </c>
      <c r="C14" s="69"/>
      <c r="D14" s="69"/>
      <c r="E14" s="69"/>
      <c r="F14" s="69"/>
      <c r="G14" s="70"/>
      <c r="H14" s="71">
        <f>H15+H56+H62+H68+H79+H102+H130</f>
        <v>44196.75</v>
      </c>
    </row>
    <row r="15" spans="1:8" ht="36" customHeight="1">
      <c r="A15" s="72" t="s">
        <v>6</v>
      </c>
      <c r="B15" s="73" t="s">
        <v>42</v>
      </c>
      <c r="C15" s="74" t="s">
        <v>7</v>
      </c>
      <c r="D15" s="75"/>
      <c r="E15" s="75"/>
      <c r="F15" s="75"/>
      <c r="G15" s="76"/>
      <c r="H15" s="77">
        <f>H16+H25+H46</f>
        <v>3115.75</v>
      </c>
    </row>
    <row r="16" spans="1:8" ht="31.5">
      <c r="A16" s="8" t="s">
        <v>43</v>
      </c>
      <c r="B16" s="14" t="s">
        <v>42</v>
      </c>
      <c r="C16" s="18" t="s">
        <v>7</v>
      </c>
      <c r="D16" s="18" t="s">
        <v>8</v>
      </c>
      <c r="E16" s="18"/>
      <c r="F16" s="18"/>
      <c r="G16" s="34">
        <f>G17</f>
        <v>0</v>
      </c>
      <c r="H16" s="19">
        <f>H17+H21</f>
        <v>744.75</v>
      </c>
    </row>
    <row r="17" spans="1:8" ht="18.75">
      <c r="A17" s="91" t="s">
        <v>24</v>
      </c>
      <c r="B17" s="14" t="s">
        <v>42</v>
      </c>
      <c r="C17" s="15" t="s">
        <v>7</v>
      </c>
      <c r="D17" s="15" t="s">
        <v>8</v>
      </c>
      <c r="E17" s="15" t="s">
        <v>89</v>
      </c>
      <c r="F17" s="15"/>
      <c r="G17" s="34">
        <f>G18</f>
        <v>0</v>
      </c>
      <c r="H17" s="20">
        <f>H18</f>
        <v>717</v>
      </c>
    </row>
    <row r="18" spans="1:8" ht="18.75">
      <c r="A18" s="55" t="s">
        <v>66</v>
      </c>
      <c r="B18" s="14" t="s">
        <v>42</v>
      </c>
      <c r="C18" s="15" t="s">
        <v>7</v>
      </c>
      <c r="D18" s="15" t="s">
        <v>8</v>
      </c>
      <c r="E18" s="15" t="s">
        <v>95</v>
      </c>
      <c r="F18" s="15" t="s">
        <v>29</v>
      </c>
      <c r="G18" s="34">
        <f>G19+G20</f>
        <v>0</v>
      </c>
      <c r="H18" s="17">
        <f>H19+H20</f>
        <v>717</v>
      </c>
    </row>
    <row r="19" spans="1:8" ht="18.75">
      <c r="A19" s="56" t="s">
        <v>70</v>
      </c>
      <c r="B19" s="14" t="s">
        <v>42</v>
      </c>
      <c r="C19" s="15" t="s">
        <v>7</v>
      </c>
      <c r="D19" s="15" t="s">
        <v>8</v>
      </c>
      <c r="E19" s="15" t="s">
        <v>89</v>
      </c>
      <c r="F19" s="15" t="s">
        <v>31</v>
      </c>
      <c r="G19" s="16"/>
      <c r="H19" s="17">
        <v>550</v>
      </c>
    </row>
    <row r="20" spans="1:8" ht="18.75" customHeight="1">
      <c r="A20" s="90" t="s">
        <v>61</v>
      </c>
      <c r="B20" s="14" t="s">
        <v>42</v>
      </c>
      <c r="C20" s="15" t="s">
        <v>7</v>
      </c>
      <c r="D20" s="15" t="s">
        <v>8</v>
      </c>
      <c r="E20" s="15" t="s">
        <v>89</v>
      </c>
      <c r="F20" s="15" t="s">
        <v>60</v>
      </c>
      <c r="G20" s="16"/>
      <c r="H20" s="17">
        <v>167</v>
      </c>
    </row>
    <row r="21" spans="1:8" ht="38.25" customHeight="1">
      <c r="A21" s="84" t="s">
        <v>111</v>
      </c>
      <c r="B21" s="14" t="s">
        <v>42</v>
      </c>
      <c r="C21" s="15" t="s">
        <v>7</v>
      </c>
      <c r="D21" s="15" t="s">
        <v>8</v>
      </c>
      <c r="E21" s="15" t="s">
        <v>110</v>
      </c>
      <c r="F21" s="15"/>
      <c r="G21" s="16"/>
      <c r="H21" s="17">
        <f>H22</f>
        <v>27.75</v>
      </c>
    </row>
    <row r="22" spans="1:8" ht="19.5" customHeight="1">
      <c r="A22" s="55" t="s">
        <v>66</v>
      </c>
      <c r="B22" s="14" t="s">
        <v>42</v>
      </c>
      <c r="C22" s="15" t="s">
        <v>7</v>
      </c>
      <c r="D22" s="15" t="s">
        <v>8</v>
      </c>
      <c r="E22" s="15" t="s">
        <v>110</v>
      </c>
      <c r="F22" s="15" t="s">
        <v>29</v>
      </c>
      <c r="G22" s="34">
        <f>G23+G24</f>
        <v>0</v>
      </c>
      <c r="H22" s="17">
        <f>H23+H24</f>
        <v>27.75</v>
      </c>
    </row>
    <row r="23" spans="1:8" ht="17.25" customHeight="1">
      <c r="A23" s="56" t="s">
        <v>70</v>
      </c>
      <c r="B23" s="14" t="s">
        <v>42</v>
      </c>
      <c r="C23" s="15" t="s">
        <v>7</v>
      </c>
      <c r="D23" s="15" t="s">
        <v>8</v>
      </c>
      <c r="E23" s="15" t="s">
        <v>110</v>
      </c>
      <c r="F23" s="15" t="s">
        <v>31</v>
      </c>
      <c r="G23" s="16"/>
      <c r="H23" s="17">
        <v>21.31</v>
      </c>
    </row>
    <row r="24" spans="1:8" ht="18.75" customHeight="1">
      <c r="A24" s="56" t="s">
        <v>61</v>
      </c>
      <c r="B24" s="14" t="s">
        <v>42</v>
      </c>
      <c r="C24" s="15" t="s">
        <v>7</v>
      </c>
      <c r="D24" s="15" t="s">
        <v>8</v>
      </c>
      <c r="E24" s="15" t="s">
        <v>110</v>
      </c>
      <c r="F24" s="15" t="s">
        <v>60</v>
      </c>
      <c r="G24" s="16"/>
      <c r="H24" s="17">
        <v>6.44</v>
      </c>
    </row>
    <row r="25" spans="1:8" ht="46.5" customHeight="1">
      <c r="A25" s="8" t="s">
        <v>10</v>
      </c>
      <c r="B25" s="14" t="s">
        <v>42</v>
      </c>
      <c r="C25" s="18" t="s">
        <v>7</v>
      </c>
      <c r="D25" s="18" t="s">
        <v>11</v>
      </c>
      <c r="E25" s="18"/>
      <c r="F25" s="18"/>
      <c r="G25" s="16"/>
      <c r="H25" s="19">
        <f>H26+H34+H37+H38+H42</f>
        <v>1672.5</v>
      </c>
    </row>
    <row r="26" spans="1:8" ht="26.25" customHeight="1">
      <c r="A26" s="57" t="s">
        <v>9</v>
      </c>
      <c r="B26" s="14" t="s">
        <v>42</v>
      </c>
      <c r="C26" s="15" t="s">
        <v>7</v>
      </c>
      <c r="D26" s="15" t="s">
        <v>11</v>
      </c>
      <c r="E26" s="15" t="s">
        <v>90</v>
      </c>
      <c r="F26" s="15"/>
      <c r="G26" s="16"/>
      <c r="H26" s="20">
        <f>H27+H31+H32+H33</f>
        <v>1328.5</v>
      </c>
    </row>
    <row r="27" spans="1:8" ht="21.75" customHeight="1">
      <c r="A27" s="55" t="s">
        <v>66</v>
      </c>
      <c r="B27" s="14" t="s">
        <v>42</v>
      </c>
      <c r="C27" s="15" t="s">
        <v>7</v>
      </c>
      <c r="D27" s="15" t="s">
        <v>11</v>
      </c>
      <c r="E27" s="15" t="s">
        <v>90</v>
      </c>
      <c r="F27" s="23">
        <v>120</v>
      </c>
      <c r="G27" s="16"/>
      <c r="H27" s="22">
        <f>SUM(H28:H30)</f>
        <v>820.4</v>
      </c>
    </row>
    <row r="28" spans="1:8" ht="17.25" customHeight="1">
      <c r="A28" s="55" t="s">
        <v>62</v>
      </c>
      <c r="B28" s="14" t="s">
        <v>42</v>
      </c>
      <c r="C28" s="15" t="s">
        <v>7</v>
      </c>
      <c r="D28" s="15" t="s">
        <v>11</v>
      </c>
      <c r="E28" s="15" t="s">
        <v>90</v>
      </c>
      <c r="F28" s="23">
        <v>121</v>
      </c>
      <c r="G28" s="16"/>
      <c r="H28" s="22">
        <v>628.5</v>
      </c>
    </row>
    <row r="29" spans="1:8" ht="18" customHeight="1">
      <c r="A29" s="55" t="s">
        <v>61</v>
      </c>
      <c r="B29" s="14" t="s">
        <v>42</v>
      </c>
      <c r="C29" s="15" t="s">
        <v>7</v>
      </c>
      <c r="D29" s="15" t="s">
        <v>11</v>
      </c>
      <c r="E29" s="15" t="s">
        <v>90</v>
      </c>
      <c r="F29" s="23">
        <v>129</v>
      </c>
      <c r="G29" s="16"/>
      <c r="H29" s="22">
        <v>190</v>
      </c>
    </row>
    <row r="30" spans="1:8" ht="19.5" customHeight="1">
      <c r="A30" s="85" t="s">
        <v>32</v>
      </c>
      <c r="B30" s="14" t="s">
        <v>42</v>
      </c>
      <c r="C30" s="15" t="s">
        <v>7</v>
      </c>
      <c r="D30" s="15" t="s">
        <v>11</v>
      </c>
      <c r="E30" s="15" t="s">
        <v>90</v>
      </c>
      <c r="F30" s="23">
        <v>122</v>
      </c>
      <c r="G30" s="16"/>
      <c r="H30" s="20">
        <v>1.9</v>
      </c>
    </row>
    <row r="31" spans="1:8" ht="24.75" customHeight="1">
      <c r="A31" s="86" t="s">
        <v>33</v>
      </c>
      <c r="B31" s="14" t="s">
        <v>42</v>
      </c>
      <c r="C31" s="15" t="s">
        <v>7</v>
      </c>
      <c r="D31" s="15" t="s">
        <v>11</v>
      </c>
      <c r="E31" s="15" t="s">
        <v>90</v>
      </c>
      <c r="F31" s="24">
        <v>242</v>
      </c>
      <c r="G31" s="16"/>
      <c r="H31" s="20">
        <v>81</v>
      </c>
    </row>
    <row r="32" spans="1:8" ht="25.5" customHeight="1">
      <c r="A32" s="86" t="s">
        <v>67</v>
      </c>
      <c r="B32" s="14" t="s">
        <v>42</v>
      </c>
      <c r="C32" s="15" t="s">
        <v>7</v>
      </c>
      <c r="D32" s="15" t="s">
        <v>11</v>
      </c>
      <c r="E32" s="15" t="s">
        <v>90</v>
      </c>
      <c r="F32" s="24">
        <v>244</v>
      </c>
      <c r="G32" s="16"/>
      <c r="H32" s="20">
        <v>427</v>
      </c>
    </row>
    <row r="33" spans="1:8" ht="25.5" customHeight="1">
      <c r="A33" s="87" t="s">
        <v>123</v>
      </c>
      <c r="B33" s="14" t="s">
        <v>42</v>
      </c>
      <c r="C33" s="15" t="s">
        <v>7</v>
      </c>
      <c r="D33" s="15" t="s">
        <v>11</v>
      </c>
      <c r="E33" s="15" t="s">
        <v>90</v>
      </c>
      <c r="F33" s="24">
        <v>853</v>
      </c>
      <c r="G33" s="16"/>
      <c r="H33" s="20">
        <v>0.1</v>
      </c>
    </row>
    <row r="34" spans="1:8" ht="25.5" customHeight="1">
      <c r="A34" s="87" t="s">
        <v>86</v>
      </c>
      <c r="B34" s="14" t="s">
        <v>42</v>
      </c>
      <c r="C34" s="15" t="s">
        <v>7</v>
      </c>
      <c r="D34" s="15" t="s">
        <v>11</v>
      </c>
      <c r="E34" s="15" t="s">
        <v>112</v>
      </c>
      <c r="F34" s="24">
        <v>120</v>
      </c>
      <c r="G34" s="16"/>
      <c r="H34" s="22">
        <f>H35+H36</f>
        <v>293.4</v>
      </c>
    </row>
    <row r="35" spans="1:8" ht="18.75">
      <c r="A35" s="55" t="s">
        <v>62</v>
      </c>
      <c r="B35" s="14" t="s">
        <v>42</v>
      </c>
      <c r="C35" s="15" t="s">
        <v>7</v>
      </c>
      <c r="D35" s="15" t="s">
        <v>11</v>
      </c>
      <c r="E35" s="15" t="s">
        <v>112</v>
      </c>
      <c r="F35" s="23">
        <v>121</v>
      </c>
      <c r="G35" s="16"/>
      <c r="H35" s="22">
        <v>225</v>
      </c>
    </row>
    <row r="36" spans="1:8" ht="18.75">
      <c r="A36" s="42" t="s">
        <v>61</v>
      </c>
      <c r="B36" s="14" t="s">
        <v>42</v>
      </c>
      <c r="C36" s="15" t="s">
        <v>7</v>
      </c>
      <c r="D36" s="15" t="s">
        <v>11</v>
      </c>
      <c r="E36" s="15" t="s">
        <v>112</v>
      </c>
      <c r="F36" s="23">
        <v>129</v>
      </c>
      <c r="G36" s="16"/>
      <c r="H36" s="22">
        <v>68.4</v>
      </c>
    </row>
    <row r="37" spans="1:8" ht="36" customHeight="1">
      <c r="A37" s="88" t="s">
        <v>58</v>
      </c>
      <c r="B37" s="14" t="s">
        <v>42</v>
      </c>
      <c r="C37" s="15" t="s">
        <v>7</v>
      </c>
      <c r="D37" s="15" t="s">
        <v>11</v>
      </c>
      <c r="E37" s="15" t="s">
        <v>88</v>
      </c>
      <c r="F37" s="24">
        <v>244</v>
      </c>
      <c r="G37" s="16"/>
      <c r="H37" s="20">
        <v>2</v>
      </c>
    </row>
    <row r="38" spans="1:8" ht="36" customHeight="1">
      <c r="A38" s="89" t="s">
        <v>111</v>
      </c>
      <c r="B38" s="14" t="s">
        <v>42</v>
      </c>
      <c r="C38" s="15" t="s">
        <v>7</v>
      </c>
      <c r="D38" s="15" t="s">
        <v>11</v>
      </c>
      <c r="E38" s="15" t="s">
        <v>110</v>
      </c>
      <c r="F38" s="24"/>
      <c r="G38" s="16"/>
      <c r="H38" s="20">
        <f>H39</f>
        <v>40.5</v>
      </c>
    </row>
    <row r="39" spans="1:8" ht="20.25" customHeight="1">
      <c r="A39" s="55" t="s">
        <v>66</v>
      </c>
      <c r="B39" s="14" t="s">
        <v>42</v>
      </c>
      <c r="C39" s="15" t="s">
        <v>7</v>
      </c>
      <c r="D39" s="15" t="s">
        <v>11</v>
      </c>
      <c r="E39" s="15" t="s">
        <v>110</v>
      </c>
      <c r="F39" s="23">
        <v>120</v>
      </c>
      <c r="G39" s="16"/>
      <c r="H39" s="22">
        <f>H40+H41</f>
        <v>40.5</v>
      </c>
    </row>
    <row r="40" spans="1:8" ht="18" customHeight="1">
      <c r="A40" s="56" t="s">
        <v>70</v>
      </c>
      <c r="B40" s="14" t="s">
        <v>42</v>
      </c>
      <c r="C40" s="15" t="s">
        <v>7</v>
      </c>
      <c r="D40" s="15" t="s">
        <v>11</v>
      </c>
      <c r="E40" s="15" t="s">
        <v>110</v>
      </c>
      <c r="F40" s="23">
        <v>121</v>
      </c>
      <c r="G40" s="16"/>
      <c r="H40" s="22">
        <v>34.1</v>
      </c>
    </row>
    <row r="41" spans="1:8" ht="20.25" customHeight="1">
      <c r="A41" s="90" t="s">
        <v>61</v>
      </c>
      <c r="B41" s="14" t="s">
        <v>42</v>
      </c>
      <c r="C41" s="15" t="s">
        <v>7</v>
      </c>
      <c r="D41" s="15" t="s">
        <v>11</v>
      </c>
      <c r="E41" s="15" t="s">
        <v>110</v>
      </c>
      <c r="F41" s="23">
        <v>129</v>
      </c>
      <c r="G41" s="16"/>
      <c r="H41" s="22">
        <v>6.4</v>
      </c>
    </row>
    <row r="42" spans="1:8" ht="39" customHeight="1">
      <c r="A42" s="84" t="s">
        <v>113</v>
      </c>
      <c r="B42" s="14" t="s">
        <v>42</v>
      </c>
      <c r="C42" s="15" t="s">
        <v>7</v>
      </c>
      <c r="D42" s="15" t="s">
        <v>11</v>
      </c>
      <c r="E42" s="15" t="s">
        <v>114</v>
      </c>
      <c r="F42" s="24"/>
      <c r="G42" s="16"/>
      <c r="H42" s="20">
        <f>H43</f>
        <v>8.1</v>
      </c>
    </row>
    <row r="43" spans="1:8" ht="20.25" customHeight="1">
      <c r="A43" s="55" t="s">
        <v>66</v>
      </c>
      <c r="B43" s="14" t="s">
        <v>42</v>
      </c>
      <c r="C43" s="15" t="s">
        <v>7</v>
      </c>
      <c r="D43" s="15" t="s">
        <v>11</v>
      </c>
      <c r="E43" s="15" t="s">
        <v>114</v>
      </c>
      <c r="F43" s="23">
        <v>120</v>
      </c>
      <c r="G43" s="16"/>
      <c r="H43" s="22">
        <f>H44+H45</f>
        <v>8.1</v>
      </c>
    </row>
    <row r="44" spans="1:8" ht="18" customHeight="1">
      <c r="A44" s="56" t="s">
        <v>70</v>
      </c>
      <c r="B44" s="14" t="s">
        <v>42</v>
      </c>
      <c r="C44" s="15" t="s">
        <v>7</v>
      </c>
      <c r="D44" s="15" t="s">
        <v>11</v>
      </c>
      <c r="E44" s="15" t="s">
        <v>114</v>
      </c>
      <c r="F44" s="23">
        <v>121</v>
      </c>
      <c r="G44" s="16"/>
      <c r="H44" s="22">
        <v>6.2</v>
      </c>
    </row>
    <row r="45" spans="1:8" ht="20.25" customHeight="1">
      <c r="A45" s="56" t="s">
        <v>61</v>
      </c>
      <c r="B45" s="14" t="s">
        <v>42</v>
      </c>
      <c r="C45" s="15" t="s">
        <v>7</v>
      </c>
      <c r="D45" s="15" t="s">
        <v>11</v>
      </c>
      <c r="E45" s="15" t="s">
        <v>114</v>
      </c>
      <c r="F45" s="23">
        <v>129</v>
      </c>
      <c r="G45" s="16"/>
      <c r="H45" s="22">
        <v>1.9</v>
      </c>
    </row>
    <row r="46" spans="1:8" ht="35.25" customHeight="1">
      <c r="A46" s="8" t="s">
        <v>12</v>
      </c>
      <c r="B46" s="14" t="s">
        <v>42</v>
      </c>
      <c r="C46" s="18" t="s">
        <v>7</v>
      </c>
      <c r="D46" s="18" t="s">
        <v>25</v>
      </c>
      <c r="E46" s="18"/>
      <c r="F46" s="18"/>
      <c r="G46" s="25"/>
      <c r="H46" s="19">
        <f>H47+H49</f>
        <v>698.5</v>
      </c>
    </row>
    <row r="47" spans="1:8" s="2" customFormat="1" ht="37.5" customHeight="1">
      <c r="A47" s="11" t="s">
        <v>13</v>
      </c>
      <c r="B47" s="26" t="s">
        <v>42</v>
      </c>
      <c r="C47" s="15" t="s">
        <v>7</v>
      </c>
      <c r="D47" s="15" t="s">
        <v>25</v>
      </c>
      <c r="E47" s="15" t="s">
        <v>87</v>
      </c>
      <c r="F47" s="27"/>
      <c r="G47" s="16"/>
      <c r="H47" s="20">
        <v>10</v>
      </c>
    </row>
    <row r="48" spans="1:8" s="2" customFormat="1" ht="19.5" customHeight="1">
      <c r="A48" s="10" t="s">
        <v>67</v>
      </c>
      <c r="B48" s="14" t="s">
        <v>42</v>
      </c>
      <c r="C48" s="15" t="s">
        <v>7</v>
      </c>
      <c r="D48" s="15" t="s">
        <v>25</v>
      </c>
      <c r="E48" s="15" t="s">
        <v>87</v>
      </c>
      <c r="F48" s="15" t="s">
        <v>38</v>
      </c>
      <c r="G48" s="28"/>
      <c r="H48" s="20">
        <v>10</v>
      </c>
    </row>
    <row r="49" spans="1:8" s="2" customFormat="1" ht="27" customHeight="1">
      <c r="A49" s="59" t="s">
        <v>14</v>
      </c>
      <c r="B49" s="14" t="s">
        <v>42</v>
      </c>
      <c r="C49" s="15" t="s">
        <v>7</v>
      </c>
      <c r="D49" s="15" t="s">
        <v>25</v>
      </c>
      <c r="E49" s="15" t="s">
        <v>69</v>
      </c>
      <c r="F49" s="27"/>
      <c r="G49" s="29" t="s">
        <v>30</v>
      </c>
      <c r="H49" s="30">
        <f>SUM(H50:H55)</f>
        <v>688.5</v>
      </c>
    </row>
    <row r="50" spans="1:8" s="2" customFormat="1" ht="20.25" customHeight="1">
      <c r="A50" s="55" t="s">
        <v>115</v>
      </c>
      <c r="B50" s="14" t="s">
        <v>42</v>
      </c>
      <c r="C50" s="15" t="s">
        <v>7</v>
      </c>
      <c r="D50" s="15" t="s">
        <v>25</v>
      </c>
      <c r="E50" s="15" t="s">
        <v>69</v>
      </c>
      <c r="F50" s="15" t="s">
        <v>116</v>
      </c>
      <c r="G50" s="16"/>
      <c r="H50" s="20">
        <v>130</v>
      </c>
    </row>
    <row r="51" spans="1:8" ht="18.75">
      <c r="A51" s="55" t="s">
        <v>34</v>
      </c>
      <c r="B51" s="14" t="s">
        <v>42</v>
      </c>
      <c r="C51" s="15" t="s">
        <v>7</v>
      </c>
      <c r="D51" s="15" t="s">
        <v>25</v>
      </c>
      <c r="E51" s="15" t="s">
        <v>69</v>
      </c>
      <c r="F51" s="15" t="s">
        <v>38</v>
      </c>
      <c r="G51" s="16"/>
      <c r="H51" s="20">
        <v>517</v>
      </c>
    </row>
    <row r="52" spans="1:8" ht="18.75">
      <c r="A52" s="55" t="s">
        <v>68</v>
      </c>
      <c r="B52" s="14" t="s">
        <v>42</v>
      </c>
      <c r="C52" s="15" t="s">
        <v>7</v>
      </c>
      <c r="D52" s="15" t="s">
        <v>25</v>
      </c>
      <c r="E52" s="15" t="s">
        <v>69</v>
      </c>
      <c r="F52" s="15" t="s">
        <v>65</v>
      </c>
      <c r="G52" s="16"/>
      <c r="H52" s="20">
        <v>20.5</v>
      </c>
    </row>
    <row r="53" spans="1:8" ht="18.75">
      <c r="A53" s="55" t="s">
        <v>35</v>
      </c>
      <c r="B53" s="14" t="s">
        <v>42</v>
      </c>
      <c r="C53" s="15" t="s">
        <v>7</v>
      </c>
      <c r="D53" s="15" t="s">
        <v>25</v>
      </c>
      <c r="E53" s="15" t="s">
        <v>69</v>
      </c>
      <c r="F53" s="23">
        <v>851</v>
      </c>
      <c r="G53" s="16"/>
      <c r="H53" s="20">
        <v>8.8</v>
      </c>
    </row>
    <row r="54" spans="1:8" ht="18.75">
      <c r="A54" s="55" t="s">
        <v>36</v>
      </c>
      <c r="B54" s="14" t="s">
        <v>42</v>
      </c>
      <c r="C54" s="15" t="s">
        <v>7</v>
      </c>
      <c r="D54" s="15" t="s">
        <v>25</v>
      </c>
      <c r="E54" s="15" t="s">
        <v>69</v>
      </c>
      <c r="F54" s="23">
        <v>852</v>
      </c>
      <c r="G54" s="16"/>
      <c r="H54" s="20">
        <v>11</v>
      </c>
    </row>
    <row r="55" spans="1:8" ht="18.75">
      <c r="A55" s="55" t="s">
        <v>123</v>
      </c>
      <c r="B55" s="14" t="s">
        <v>42</v>
      </c>
      <c r="C55" s="15" t="s">
        <v>7</v>
      </c>
      <c r="D55" s="15" t="s">
        <v>25</v>
      </c>
      <c r="E55" s="15" t="s">
        <v>69</v>
      </c>
      <c r="F55" s="23">
        <v>853</v>
      </c>
      <c r="G55" s="16"/>
      <c r="H55" s="20">
        <v>1.2</v>
      </c>
    </row>
    <row r="56" spans="1:8" ht="36" customHeight="1">
      <c r="A56" s="78" t="s">
        <v>26</v>
      </c>
      <c r="B56" s="73" t="s">
        <v>42</v>
      </c>
      <c r="C56" s="74" t="s">
        <v>8</v>
      </c>
      <c r="D56" s="75"/>
      <c r="E56" s="75"/>
      <c r="F56" s="75"/>
      <c r="G56" s="76"/>
      <c r="H56" s="79">
        <f>H57</f>
        <v>123.7</v>
      </c>
    </row>
    <row r="57" spans="1:8" ht="27.75" customHeight="1">
      <c r="A57" s="9" t="s">
        <v>27</v>
      </c>
      <c r="B57" s="14" t="s">
        <v>42</v>
      </c>
      <c r="C57" s="18" t="s">
        <v>8</v>
      </c>
      <c r="D57" s="18" t="s">
        <v>16</v>
      </c>
      <c r="E57" s="18"/>
      <c r="F57" s="37"/>
      <c r="G57" s="25"/>
      <c r="H57" s="19">
        <f>H58</f>
        <v>123.7</v>
      </c>
    </row>
    <row r="58" spans="1:8" ht="32.25">
      <c r="A58" s="11" t="s">
        <v>28</v>
      </c>
      <c r="B58" s="26" t="s">
        <v>42</v>
      </c>
      <c r="C58" s="15" t="s">
        <v>8</v>
      </c>
      <c r="D58" s="15" t="s">
        <v>16</v>
      </c>
      <c r="E58" s="15" t="s">
        <v>71</v>
      </c>
      <c r="F58" s="15"/>
      <c r="G58" s="16"/>
      <c r="H58" s="20">
        <f>H59</f>
        <v>123.7</v>
      </c>
    </row>
    <row r="59" spans="1:8" ht="18.75">
      <c r="A59" s="40" t="s">
        <v>66</v>
      </c>
      <c r="B59" s="26" t="s">
        <v>42</v>
      </c>
      <c r="C59" s="15" t="s">
        <v>8</v>
      </c>
      <c r="D59" s="15" t="s">
        <v>16</v>
      </c>
      <c r="E59" s="15" t="s">
        <v>71</v>
      </c>
      <c r="F59" s="15" t="s">
        <v>29</v>
      </c>
      <c r="G59" s="16"/>
      <c r="H59" s="20">
        <f>SUM(H60:H61)</f>
        <v>123.7</v>
      </c>
    </row>
    <row r="60" spans="1:8" ht="18.75">
      <c r="A60" s="12" t="s">
        <v>70</v>
      </c>
      <c r="B60" s="26" t="s">
        <v>42</v>
      </c>
      <c r="C60" s="15" t="s">
        <v>8</v>
      </c>
      <c r="D60" s="15" t="s">
        <v>16</v>
      </c>
      <c r="E60" s="15" t="s">
        <v>71</v>
      </c>
      <c r="F60" s="15" t="s">
        <v>31</v>
      </c>
      <c r="G60" s="16"/>
      <c r="H60" s="20">
        <v>95.2</v>
      </c>
    </row>
    <row r="61" spans="1:8" ht="18.75">
      <c r="A61" s="10" t="s">
        <v>63</v>
      </c>
      <c r="B61" s="26" t="s">
        <v>42</v>
      </c>
      <c r="C61" s="15" t="s">
        <v>8</v>
      </c>
      <c r="D61" s="15" t="s">
        <v>16</v>
      </c>
      <c r="E61" s="15" t="s">
        <v>71</v>
      </c>
      <c r="F61" s="15" t="s">
        <v>60</v>
      </c>
      <c r="G61" s="16"/>
      <c r="H61" s="20">
        <v>28.5</v>
      </c>
    </row>
    <row r="62" spans="1:8" ht="36" customHeight="1">
      <c r="A62" s="80" t="s">
        <v>15</v>
      </c>
      <c r="B62" s="73" t="s">
        <v>42</v>
      </c>
      <c r="C62" s="74" t="s">
        <v>16</v>
      </c>
      <c r="D62" s="75"/>
      <c r="E62" s="75"/>
      <c r="F62" s="75"/>
      <c r="G62" s="76"/>
      <c r="H62" s="79">
        <f>H63</f>
        <v>246.9</v>
      </c>
    </row>
    <row r="63" spans="1:8" ht="31.5">
      <c r="A63" s="9" t="s">
        <v>73</v>
      </c>
      <c r="B63" s="14" t="s">
        <v>42</v>
      </c>
      <c r="C63" s="18" t="s">
        <v>16</v>
      </c>
      <c r="D63" s="18" t="s">
        <v>56</v>
      </c>
      <c r="E63" s="18"/>
      <c r="F63" s="18"/>
      <c r="G63" s="38"/>
      <c r="H63" s="19">
        <f>H64+H66</f>
        <v>246.9</v>
      </c>
    </row>
    <row r="64" spans="1:8" ht="46.5" customHeight="1">
      <c r="A64" s="36" t="s">
        <v>91</v>
      </c>
      <c r="B64" s="26" t="s">
        <v>42</v>
      </c>
      <c r="C64" s="15" t="s">
        <v>16</v>
      </c>
      <c r="D64" s="15" t="s">
        <v>56</v>
      </c>
      <c r="E64" s="35" t="s">
        <v>96</v>
      </c>
      <c r="F64" s="15"/>
      <c r="G64" s="16"/>
      <c r="H64" s="17">
        <f>H65</f>
        <v>2</v>
      </c>
    </row>
    <row r="65" spans="1:8" ht="21" customHeight="1">
      <c r="A65" s="60" t="s">
        <v>92</v>
      </c>
      <c r="B65" s="14" t="s">
        <v>42</v>
      </c>
      <c r="C65" s="15" t="s">
        <v>16</v>
      </c>
      <c r="D65" s="15" t="s">
        <v>56</v>
      </c>
      <c r="E65" s="15" t="s">
        <v>96</v>
      </c>
      <c r="F65" s="15" t="s">
        <v>38</v>
      </c>
      <c r="G65" s="16"/>
      <c r="H65" s="17">
        <v>2</v>
      </c>
    </row>
    <row r="66" spans="1:8" ht="37.5" customHeight="1">
      <c r="A66" s="36" t="s">
        <v>93</v>
      </c>
      <c r="B66" s="26" t="s">
        <v>42</v>
      </c>
      <c r="C66" s="15" t="s">
        <v>16</v>
      </c>
      <c r="D66" s="15" t="s">
        <v>56</v>
      </c>
      <c r="E66" s="15" t="s">
        <v>103</v>
      </c>
      <c r="F66" s="15"/>
      <c r="G66" s="16"/>
      <c r="H66" s="22">
        <f>H67</f>
        <v>244.9</v>
      </c>
    </row>
    <row r="67" spans="1:8" ht="18.75">
      <c r="A67" s="60" t="s">
        <v>34</v>
      </c>
      <c r="B67" s="14" t="s">
        <v>42</v>
      </c>
      <c r="C67" s="15" t="s">
        <v>16</v>
      </c>
      <c r="D67" s="15" t="s">
        <v>56</v>
      </c>
      <c r="E67" s="15" t="s">
        <v>97</v>
      </c>
      <c r="F67" s="15" t="s">
        <v>38</v>
      </c>
      <c r="G67" s="16"/>
      <c r="H67" s="17">
        <v>244.9</v>
      </c>
    </row>
    <row r="68" spans="1:8" ht="26.25" customHeight="1">
      <c r="A68" s="78" t="s">
        <v>17</v>
      </c>
      <c r="B68" s="73" t="s">
        <v>42</v>
      </c>
      <c r="C68" s="74" t="s">
        <v>11</v>
      </c>
      <c r="D68" s="75"/>
      <c r="E68" s="75"/>
      <c r="F68" s="75"/>
      <c r="G68" s="76"/>
      <c r="H68" s="79">
        <f>H69+H76</f>
        <v>12646.1</v>
      </c>
    </row>
    <row r="69" spans="1:8" ht="28.5" customHeight="1">
      <c r="A69" s="9" t="s">
        <v>39</v>
      </c>
      <c r="B69" s="14" t="s">
        <v>42</v>
      </c>
      <c r="C69" s="18" t="s">
        <v>11</v>
      </c>
      <c r="D69" s="18" t="s">
        <v>7</v>
      </c>
      <c r="E69" s="37"/>
      <c r="F69" s="37"/>
      <c r="G69" s="25"/>
      <c r="H69" s="19">
        <f>H70+H72</f>
        <v>13.1</v>
      </c>
    </row>
    <row r="70" spans="1:8" ht="18.75">
      <c r="A70" s="11" t="s">
        <v>129</v>
      </c>
      <c r="B70" s="26" t="s">
        <v>42</v>
      </c>
      <c r="C70" s="27" t="s">
        <v>11</v>
      </c>
      <c r="D70" s="15" t="s">
        <v>7</v>
      </c>
      <c r="E70" s="35" t="s">
        <v>130</v>
      </c>
      <c r="F70" s="15"/>
      <c r="G70" s="16"/>
      <c r="H70" s="22">
        <f>H71</f>
        <v>10</v>
      </c>
    </row>
    <row r="71" spans="1:8" ht="18.75">
      <c r="A71" s="10" t="s">
        <v>131</v>
      </c>
      <c r="B71" s="14" t="s">
        <v>42</v>
      </c>
      <c r="C71" s="27" t="s">
        <v>11</v>
      </c>
      <c r="D71" s="15" t="s">
        <v>7</v>
      </c>
      <c r="E71" s="35" t="s">
        <v>130</v>
      </c>
      <c r="F71" s="15" t="s">
        <v>38</v>
      </c>
      <c r="G71" s="16"/>
      <c r="H71" s="22">
        <v>10</v>
      </c>
    </row>
    <row r="72" spans="1:60" s="83" customFormat="1" ht="32.25">
      <c r="A72" s="11" t="s">
        <v>133</v>
      </c>
      <c r="B72" s="26" t="s">
        <v>42</v>
      </c>
      <c r="C72" s="27" t="s">
        <v>11</v>
      </c>
      <c r="D72" s="15" t="s">
        <v>7</v>
      </c>
      <c r="E72" s="35" t="s">
        <v>134</v>
      </c>
      <c r="F72" s="15"/>
      <c r="G72" s="16"/>
      <c r="H72" s="22">
        <f>H73</f>
        <v>3.0999999999999996</v>
      </c>
      <c r="I72" s="96"/>
      <c r="J72" s="95"/>
      <c r="K72" s="99"/>
      <c r="L72" s="97"/>
      <c r="M72" s="92"/>
      <c r="N72" s="93"/>
      <c r="O72" s="94"/>
      <c r="P72" s="95"/>
      <c r="Q72" s="96"/>
      <c r="R72" s="95"/>
      <c r="S72" s="99"/>
      <c r="T72" s="97"/>
      <c r="U72" s="92"/>
      <c r="V72" s="93"/>
      <c r="W72" s="94"/>
      <c r="X72" s="95"/>
      <c r="Y72" s="96"/>
      <c r="Z72" s="95"/>
      <c r="AA72" s="99"/>
      <c r="AB72" s="97"/>
      <c r="AC72" s="92"/>
      <c r="AD72" s="93"/>
      <c r="AE72" s="94"/>
      <c r="AF72" s="95"/>
      <c r="AG72" s="96"/>
      <c r="AH72" s="95"/>
      <c r="AI72" s="99"/>
      <c r="AJ72" s="97"/>
      <c r="AK72" s="92"/>
      <c r="AL72" s="93"/>
      <c r="AM72" s="94"/>
      <c r="AN72" s="95"/>
      <c r="AO72" s="96"/>
      <c r="AP72" s="95"/>
      <c r="AQ72" s="99"/>
      <c r="AR72" s="97"/>
      <c r="AS72" s="92"/>
      <c r="AT72" s="93"/>
      <c r="AU72" s="94"/>
      <c r="AV72" s="95"/>
      <c r="AW72" s="96"/>
      <c r="AX72" s="95"/>
      <c r="AY72" s="99"/>
      <c r="AZ72" s="97"/>
      <c r="BA72" s="92"/>
      <c r="BB72" s="93"/>
      <c r="BC72" s="94"/>
      <c r="BD72" s="95"/>
      <c r="BE72" s="96"/>
      <c r="BF72" s="95"/>
      <c r="BG72" s="99"/>
      <c r="BH72" s="97"/>
    </row>
    <row r="73" spans="1:60" s="83" customFormat="1" ht="18.75">
      <c r="A73" s="59" t="s">
        <v>135</v>
      </c>
      <c r="B73" s="26" t="s">
        <v>42</v>
      </c>
      <c r="C73" s="27" t="s">
        <v>11</v>
      </c>
      <c r="D73" s="15" t="s">
        <v>7</v>
      </c>
      <c r="E73" s="35" t="s">
        <v>134</v>
      </c>
      <c r="F73" s="15" t="s">
        <v>29</v>
      </c>
      <c r="G73" s="16"/>
      <c r="H73" s="22">
        <f>H75+H74</f>
        <v>3.0999999999999996</v>
      </c>
      <c r="I73" s="96"/>
      <c r="J73" s="95"/>
      <c r="K73" s="99"/>
      <c r="L73" s="97"/>
      <c r="M73" s="92"/>
      <c r="N73" s="93"/>
      <c r="O73" s="94"/>
      <c r="P73" s="95"/>
      <c r="Q73" s="96"/>
      <c r="R73" s="95"/>
      <c r="S73" s="99"/>
      <c r="T73" s="97"/>
      <c r="U73" s="92"/>
      <c r="V73" s="93"/>
      <c r="W73" s="94"/>
      <c r="X73" s="95"/>
      <c r="Y73" s="96"/>
      <c r="Z73" s="95"/>
      <c r="AA73" s="99"/>
      <c r="AB73" s="97"/>
      <c r="AC73" s="92"/>
      <c r="AD73" s="93"/>
      <c r="AE73" s="94"/>
      <c r="AF73" s="95"/>
      <c r="AG73" s="96"/>
      <c r="AH73" s="95"/>
      <c r="AI73" s="99"/>
      <c r="AJ73" s="97"/>
      <c r="AK73" s="92"/>
      <c r="AL73" s="93"/>
      <c r="AM73" s="94"/>
      <c r="AN73" s="95"/>
      <c r="AO73" s="96"/>
      <c r="AP73" s="95"/>
      <c r="AQ73" s="99"/>
      <c r="AR73" s="97"/>
      <c r="AS73" s="92"/>
      <c r="AT73" s="93"/>
      <c r="AU73" s="94"/>
      <c r="AV73" s="95"/>
      <c r="AW73" s="96"/>
      <c r="AX73" s="95"/>
      <c r="AY73" s="99"/>
      <c r="AZ73" s="97"/>
      <c r="BA73" s="92"/>
      <c r="BB73" s="93"/>
      <c r="BC73" s="94"/>
      <c r="BD73" s="95"/>
      <c r="BE73" s="96"/>
      <c r="BF73" s="95"/>
      <c r="BG73" s="99"/>
      <c r="BH73" s="97"/>
    </row>
    <row r="74" spans="1:60" s="83" customFormat="1" ht="18.75">
      <c r="A74" s="12" t="s">
        <v>70</v>
      </c>
      <c r="B74" s="26" t="s">
        <v>42</v>
      </c>
      <c r="C74" s="27" t="s">
        <v>11</v>
      </c>
      <c r="D74" s="15" t="s">
        <v>7</v>
      </c>
      <c r="E74" s="35" t="s">
        <v>134</v>
      </c>
      <c r="F74" s="15" t="s">
        <v>31</v>
      </c>
      <c r="G74" s="16"/>
      <c r="H74" s="22">
        <v>0.05</v>
      </c>
      <c r="I74" s="96"/>
      <c r="J74" s="95"/>
      <c r="K74" s="99"/>
      <c r="L74" s="97"/>
      <c r="M74" s="92"/>
      <c r="N74" s="93"/>
      <c r="O74" s="94"/>
      <c r="P74" s="95"/>
      <c r="Q74" s="96"/>
      <c r="R74" s="95"/>
      <c r="S74" s="99"/>
      <c r="T74" s="97"/>
      <c r="U74" s="92"/>
      <c r="V74" s="93"/>
      <c r="W74" s="94"/>
      <c r="X74" s="95"/>
      <c r="Y74" s="96"/>
      <c r="Z74" s="95"/>
      <c r="AA74" s="99"/>
      <c r="AB74" s="97"/>
      <c r="AC74" s="92"/>
      <c r="AD74" s="93"/>
      <c r="AE74" s="94"/>
      <c r="AF74" s="95"/>
      <c r="AG74" s="96"/>
      <c r="AH74" s="95"/>
      <c r="AI74" s="99"/>
      <c r="AJ74" s="97"/>
      <c r="AK74" s="92"/>
      <c r="AL74" s="93"/>
      <c r="AM74" s="94"/>
      <c r="AN74" s="95"/>
      <c r="AO74" s="96"/>
      <c r="AP74" s="95"/>
      <c r="AQ74" s="99"/>
      <c r="AR74" s="97"/>
      <c r="AS74" s="92"/>
      <c r="AT74" s="93"/>
      <c r="AU74" s="94"/>
      <c r="AV74" s="95"/>
      <c r="AW74" s="96"/>
      <c r="AX74" s="95"/>
      <c r="AY74" s="99"/>
      <c r="AZ74" s="97"/>
      <c r="BA74" s="92"/>
      <c r="BB74" s="93"/>
      <c r="BC74" s="94"/>
      <c r="BD74" s="95"/>
      <c r="BE74" s="96"/>
      <c r="BF74" s="95"/>
      <c r="BG74" s="99"/>
      <c r="BH74" s="97"/>
    </row>
    <row r="75" spans="1:60" s="83" customFormat="1" ht="21" customHeight="1">
      <c r="A75" s="10" t="s">
        <v>63</v>
      </c>
      <c r="B75" s="14" t="s">
        <v>42</v>
      </c>
      <c r="C75" s="27" t="s">
        <v>11</v>
      </c>
      <c r="D75" s="15" t="s">
        <v>7</v>
      </c>
      <c r="E75" s="35" t="s">
        <v>134</v>
      </c>
      <c r="F75" s="15" t="s">
        <v>60</v>
      </c>
      <c r="G75" s="16"/>
      <c r="H75" s="22">
        <v>3.05</v>
      </c>
      <c r="I75" s="96"/>
      <c r="J75" s="95"/>
      <c r="K75" s="99"/>
      <c r="L75" s="97"/>
      <c r="M75" s="98"/>
      <c r="N75" s="93"/>
      <c r="O75" s="94"/>
      <c r="P75" s="95"/>
      <c r="Q75" s="96"/>
      <c r="R75" s="95"/>
      <c r="S75" s="99"/>
      <c r="T75" s="97"/>
      <c r="U75" s="98"/>
      <c r="V75" s="93"/>
      <c r="W75" s="94"/>
      <c r="X75" s="95"/>
      <c r="Y75" s="96"/>
      <c r="Z75" s="95"/>
      <c r="AA75" s="99"/>
      <c r="AB75" s="97"/>
      <c r="AC75" s="98"/>
      <c r="AD75" s="93"/>
      <c r="AE75" s="94"/>
      <c r="AF75" s="95"/>
      <c r="AG75" s="96"/>
      <c r="AH75" s="95"/>
      <c r="AI75" s="99"/>
      <c r="AJ75" s="97"/>
      <c r="AK75" s="98"/>
      <c r="AL75" s="93"/>
      <c r="AM75" s="94"/>
      <c r="AN75" s="95"/>
      <c r="AO75" s="96"/>
      <c r="AP75" s="95"/>
      <c r="AQ75" s="99"/>
      <c r="AR75" s="97"/>
      <c r="AS75" s="98"/>
      <c r="AT75" s="93"/>
      <c r="AU75" s="94"/>
      <c r="AV75" s="95"/>
      <c r="AW75" s="96"/>
      <c r="AX75" s="95"/>
      <c r="AY75" s="99"/>
      <c r="AZ75" s="97"/>
      <c r="BA75" s="98"/>
      <c r="BB75" s="93"/>
      <c r="BC75" s="94"/>
      <c r="BD75" s="95"/>
      <c r="BE75" s="96"/>
      <c r="BF75" s="95"/>
      <c r="BG75" s="99"/>
      <c r="BH75" s="97"/>
    </row>
    <row r="76" spans="1:60" s="83" customFormat="1" ht="21" customHeight="1">
      <c r="A76" s="4" t="s">
        <v>136</v>
      </c>
      <c r="B76" s="14" t="s">
        <v>42</v>
      </c>
      <c r="C76" s="27" t="s">
        <v>11</v>
      </c>
      <c r="D76" s="15" t="s">
        <v>57</v>
      </c>
      <c r="E76" s="35"/>
      <c r="F76" s="15"/>
      <c r="G76" s="16"/>
      <c r="H76" s="100">
        <f>H77</f>
        <v>12633</v>
      </c>
      <c r="I76" s="96"/>
      <c r="J76" s="95"/>
      <c r="K76" s="99"/>
      <c r="L76" s="97"/>
      <c r="M76" s="98"/>
      <c r="N76" s="93"/>
      <c r="O76" s="94"/>
      <c r="P76" s="95"/>
      <c r="Q76" s="96"/>
      <c r="R76" s="95"/>
      <c r="S76" s="99"/>
      <c r="T76" s="97"/>
      <c r="U76" s="98"/>
      <c r="V76" s="93"/>
      <c r="W76" s="94"/>
      <c r="X76" s="95"/>
      <c r="Y76" s="96"/>
      <c r="Z76" s="95"/>
      <c r="AA76" s="99"/>
      <c r="AB76" s="97"/>
      <c r="AC76" s="98"/>
      <c r="AD76" s="93"/>
      <c r="AE76" s="94"/>
      <c r="AF76" s="95"/>
      <c r="AG76" s="96"/>
      <c r="AH76" s="95"/>
      <c r="AI76" s="99"/>
      <c r="AJ76" s="97"/>
      <c r="AK76" s="98"/>
      <c r="AL76" s="93"/>
      <c r="AM76" s="94"/>
      <c r="AN76" s="95"/>
      <c r="AO76" s="96"/>
      <c r="AP76" s="95"/>
      <c r="AQ76" s="99"/>
      <c r="AR76" s="97"/>
      <c r="AS76" s="98"/>
      <c r="AT76" s="93"/>
      <c r="AU76" s="94"/>
      <c r="AV76" s="95"/>
      <c r="AW76" s="96"/>
      <c r="AX76" s="95"/>
      <c r="AY76" s="99"/>
      <c r="AZ76" s="97"/>
      <c r="BA76" s="98"/>
      <c r="BB76" s="93"/>
      <c r="BC76" s="94"/>
      <c r="BD76" s="95"/>
      <c r="BE76" s="96"/>
      <c r="BF76" s="95"/>
      <c r="BG76" s="99"/>
      <c r="BH76" s="97"/>
    </row>
    <row r="77" spans="1:8" s="83" customFormat="1" ht="31.5">
      <c r="A77" s="55" t="s">
        <v>74</v>
      </c>
      <c r="B77" s="14" t="s">
        <v>42</v>
      </c>
      <c r="C77" s="27" t="s">
        <v>11</v>
      </c>
      <c r="D77" s="15" t="s">
        <v>57</v>
      </c>
      <c r="E77" s="15" t="s">
        <v>75</v>
      </c>
      <c r="F77" s="15"/>
      <c r="G77" s="16"/>
      <c r="H77" s="17">
        <f>H78</f>
        <v>12633</v>
      </c>
    </row>
    <row r="78" spans="1:8" ht="18.75">
      <c r="A78" s="55" t="s">
        <v>92</v>
      </c>
      <c r="B78" s="14" t="s">
        <v>42</v>
      </c>
      <c r="C78" s="27" t="s">
        <v>11</v>
      </c>
      <c r="D78" s="15" t="s">
        <v>57</v>
      </c>
      <c r="E78" s="15" t="s">
        <v>75</v>
      </c>
      <c r="F78" s="15" t="s">
        <v>38</v>
      </c>
      <c r="G78" s="16"/>
      <c r="H78" s="17">
        <v>12633</v>
      </c>
    </row>
    <row r="79" spans="1:8" ht="30" customHeight="1">
      <c r="A79" s="78" t="s">
        <v>45</v>
      </c>
      <c r="B79" s="73" t="s">
        <v>42</v>
      </c>
      <c r="C79" s="74" t="s">
        <v>46</v>
      </c>
      <c r="D79" s="74"/>
      <c r="E79" s="74"/>
      <c r="F79" s="74"/>
      <c r="G79" s="76"/>
      <c r="H79" s="79">
        <f>H80+H85+H92</f>
        <v>24085</v>
      </c>
    </row>
    <row r="80" spans="1:8" ht="27" customHeight="1">
      <c r="A80" s="8" t="s">
        <v>47</v>
      </c>
      <c r="B80" s="14" t="s">
        <v>42</v>
      </c>
      <c r="C80" s="18" t="s">
        <v>46</v>
      </c>
      <c r="D80" s="18" t="s">
        <v>7</v>
      </c>
      <c r="E80" s="18"/>
      <c r="F80" s="18"/>
      <c r="G80" s="25"/>
      <c r="H80" s="19">
        <f>SUM(H81:H84)</f>
        <v>22420.3</v>
      </c>
    </row>
    <row r="81" spans="1:8" ht="18.75">
      <c r="A81" s="88" t="s">
        <v>77</v>
      </c>
      <c r="B81" s="14" t="s">
        <v>42</v>
      </c>
      <c r="C81" s="15" t="s">
        <v>46</v>
      </c>
      <c r="D81" s="15" t="s">
        <v>7</v>
      </c>
      <c r="E81" s="15" t="s">
        <v>78</v>
      </c>
      <c r="F81" s="21">
        <v>244</v>
      </c>
      <c r="G81" s="16"/>
      <c r="H81" s="20">
        <v>414</v>
      </c>
    </row>
    <row r="82" spans="1:8" ht="19.5" customHeight="1">
      <c r="A82" s="88" t="s">
        <v>79</v>
      </c>
      <c r="B82" s="14" t="s">
        <v>42</v>
      </c>
      <c r="C82" s="15" t="s">
        <v>46</v>
      </c>
      <c r="D82" s="15" t="s">
        <v>7</v>
      </c>
      <c r="E82" s="15" t="s">
        <v>76</v>
      </c>
      <c r="F82" s="15" t="s">
        <v>38</v>
      </c>
      <c r="G82" s="16"/>
      <c r="H82" s="17">
        <v>324</v>
      </c>
    </row>
    <row r="83" spans="1:8" ht="39" customHeight="1">
      <c r="A83" s="88" t="s">
        <v>117</v>
      </c>
      <c r="B83" s="14" t="s">
        <v>42</v>
      </c>
      <c r="C83" s="15" t="s">
        <v>46</v>
      </c>
      <c r="D83" s="15" t="s">
        <v>7</v>
      </c>
      <c r="E83" s="15" t="s">
        <v>118</v>
      </c>
      <c r="F83" s="15" t="s">
        <v>119</v>
      </c>
      <c r="G83" s="16"/>
      <c r="H83" s="17">
        <v>16662</v>
      </c>
    </row>
    <row r="84" spans="1:8" ht="39" customHeight="1">
      <c r="A84" s="55" t="s">
        <v>120</v>
      </c>
      <c r="B84" s="14" t="s">
        <v>42</v>
      </c>
      <c r="C84" s="15" t="s">
        <v>46</v>
      </c>
      <c r="D84" s="15" t="s">
        <v>7</v>
      </c>
      <c r="E84" s="15" t="s">
        <v>121</v>
      </c>
      <c r="F84" s="15" t="s">
        <v>119</v>
      </c>
      <c r="G84" s="16"/>
      <c r="H84" s="17">
        <v>5020.3</v>
      </c>
    </row>
    <row r="85" spans="1:8" ht="31.5" customHeight="1">
      <c r="A85" s="8" t="s">
        <v>48</v>
      </c>
      <c r="B85" s="14" t="s">
        <v>42</v>
      </c>
      <c r="C85" s="18" t="s">
        <v>46</v>
      </c>
      <c r="D85" s="18" t="s">
        <v>8</v>
      </c>
      <c r="E85" s="18"/>
      <c r="F85" s="18"/>
      <c r="G85" s="25"/>
      <c r="H85" s="19">
        <f>H86+H90+H88</f>
        <v>247.9</v>
      </c>
    </row>
    <row r="86" spans="1:8" ht="21.75" customHeight="1">
      <c r="A86" s="55" t="s">
        <v>49</v>
      </c>
      <c r="B86" s="14" t="s">
        <v>42</v>
      </c>
      <c r="C86" s="15" t="s">
        <v>46</v>
      </c>
      <c r="D86" s="15" t="s">
        <v>8</v>
      </c>
      <c r="E86" s="15" t="s">
        <v>76</v>
      </c>
      <c r="F86" s="23"/>
      <c r="G86" s="16"/>
      <c r="H86" s="17">
        <f>H87</f>
        <v>130.5</v>
      </c>
    </row>
    <row r="87" spans="1:8" ht="21.75" customHeight="1">
      <c r="A87" s="55" t="s">
        <v>67</v>
      </c>
      <c r="B87" s="14" t="s">
        <v>42</v>
      </c>
      <c r="C87" s="15" t="s">
        <v>46</v>
      </c>
      <c r="D87" s="15" t="s">
        <v>8</v>
      </c>
      <c r="E87" s="15" t="s">
        <v>76</v>
      </c>
      <c r="F87" s="24">
        <v>244</v>
      </c>
      <c r="G87" s="16"/>
      <c r="H87" s="17">
        <v>130.5</v>
      </c>
    </row>
    <row r="88" spans="1:8" ht="21.75" customHeight="1">
      <c r="A88" s="55" t="s">
        <v>49</v>
      </c>
      <c r="B88" s="14" t="s">
        <v>42</v>
      </c>
      <c r="C88" s="15" t="s">
        <v>46</v>
      </c>
      <c r="D88" s="15" t="s">
        <v>8</v>
      </c>
      <c r="E88" s="15" t="s">
        <v>132</v>
      </c>
      <c r="F88" s="23"/>
      <c r="G88" s="16"/>
      <c r="H88" s="17">
        <f>H89</f>
        <v>107.4</v>
      </c>
    </row>
    <row r="89" spans="1:8" ht="21.75" customHeight="1">
      <c r="A89" s="55" t="s">
        <v>67</v>
      </c>
      <c r="B89" s="14" t="s">
        <v>42</v>
      </c>
      <c r="C89" s="15" t="s">
        <v>46</v>
      </c>
      <c r="D89" s="15" t="s">
        <v>8</v>
      </c>
      <c r="E89" s="15" t="s">
        <v>132</v>
      </c>
      <c r="F89" s="24">
        <v>244</v>
      </c>
      <c r="G89" s="16"/>
      <c r="H89" s="17">
        <v>107.4</v>
      </c>
    </row>
    <row r="90" spans="1:8" ht="31.5">
      <c r="A90" s="61" t="s">
        <v>101</v>
      </c>
      <c r="B90" s="14" t="s">
        <v>42</v>
      </c>
      <c r="C90" s="15" t="s">
        <v>46</v>
      </c>
      <c r="D90" s="15" t="s">
        <v>8</v>
      </c>
      <c r="E90" s="15" t="s">
        <v>102</v>
      </c>
      <c r="F90" s="23"/>
      <c r="G90" s="16"/>
      <c r="H90" s="17">
        <f>H91</f>
        <v>10</v>
      </c>
    </row>
    <row r="91" spans="1:8" ht="25.5" customHeight="1">
      <c r="A91" s="62" t="s">
        <v>67</v>
      </c>
      <c r="B91" s="14" t="s">
        <v>42</v>
      </c>
      <c r="C91" s="15" t="s">
        <v>46</v>
      </c>
      <c r="D91" s="15" t="s">
        <v>8</v>
      </c>
      <c r="E91" s="15" t="s">
        <v>102</v>
      </c>
      <c r="F91" s="24">
        <v>244</v>
      </c>
      <c r="G91" s="16"/>
      <c r="H91" s="17">
        <v>10</v>
      </c>
    </row>
    <row r="92" spans="1:8" ht="24.75" customHeight="1">
      <c r="A92" s="8" t="s">
        <v>50</v>
      </c>
      <c r="B92" s="14" t="s">
        <v>42</v>
      </c>
      <c r="C92" s="18" t="s">
        <v>46</v>
      </c>
      <c r="D92" s="18" t="s">
        <v>16</v>
      </c>
      <c r="E92" s="37"/>
      <c r="F92" s="37"/>
      <c r="G92" s="25"/>
      <c r="H92" s="39">
        <f>H93+H96+H97+H99+H100+H101+H98</f>
        <v>1416.8</v>
      </c>
    </row>
    <row r="93" spans="1:8" ht="18.75">
      <c r="A93" s="40" t="s">
        <v>51</v>
      </c>
      <c r="B93" s="14" t="s">
        <v>42</v>
      </c>
      <c r="C93" s="15" t="s">
        <v>46</v>
      </c>
      <c r="D93" s="15" t="s">
        <v>16</v>
      </c>
      <c r="E93" s="15" t="s">
        <v>80</v>
      </c>
      <c r="F93" s="15"/>
      <c r="G93" s="16"/>
      <c r="H93" s="20">
        <f>SUM(H94:H95)</f>
        <v>31.9</v>
      </c>
    </row>
    <row r="94" spans="1:8" ht="18.75">
      <c r="A94" s="12" t="s">
        <v>122</v>
      </c>
      <c r="B94" s="14" t="s">
        <v>42</v>
      </c>
      <c r="C94" s="15" t="s">
        <v>46</v>
      </c>
      <c r="D94" s="15" t="s">
        <v>16</v>
      </c>
      <c r="E94" s="15" t="s">
        <v>80</v>
      </c>
      <c r="F94" s="15" t="s">
        <v>38</v>
      </c>
      <c r="G94" s="16"/>
      <c r="H94" s="20">
        <v>2</v>
      </c>
    </row>
    <row r="95" spans="1:8" ht="18.75">
      <c r="A95" s="10" t="s">
        <v>123</v>
      </c>
      <c r="B95" s="14" t="s">
        <v>42</v>
      </c>
      <c r="C95" s="15" t="s">
        <v>46</v>
      </c>
      <c r="D95" s="15" t="s">
        <v>16</v>
      </c>
      <c r="E95" s="15" t="s">
        <v>80</v>
      </c>
      <c r="F95" s="15" t="s">
        <v>124</v>
      </c>
      <c r="G95" s="16"/>
      <c r="H95" s="20">
        <v>29.9</v>
      </c>
    </row>
    <row r="96" spans="1:8" ht="18.75">
      <c r="A96" s="88" t="s">
        <v>52</v>
      </c>
      <c r="B96" s="14" t="s">
        <v>42</v>
      </c>
      <c r="C96" s="15" t="s">
        <v>46</v>
      </c>
      <c r="D96" s="15" t="s">
        <v>16</v>
      </c>
      <c r="E96" s="15" t="s">
        <v>99</v>
      </c>
      <c r="F96" s="15" t="s">
        <v>38</v>
      </c>
      <c r="G96" s="16"/>
      <c r="H96" s="20">
        <v>1</v>
      </c>
    </row>
    <row r="97" spans="1:8" ht="18.75">
      <c r="A97" s="88" t="s">
        <v>53</v>
      </c>
      <c r="B97" s="14" t="s">
        <v>42</v>
      </c>
      <c r="C97" s="15" t="s">
        <v>46</v>
      </c>
      <c r="D97" s="15" t="s">
        <v>16</v>
      </c>
      <c r="E97" s="15" t="s">
        <v>100</v>
      </c>
      <c r="F97" s="15" t="s">
        <v>38</v>
      </c>
      <c r="G97" s="16"/>
      <c r="H97" s="20">
        <v>0</v>
      </c>
    </row>
    <row r="98" spans="1:8" ht="18.75">
      <c r="A98" s="88" t="s">
        <v>81</v>
      </c>
      <c r="B98" s="14" t="s">
        <v>42</v>
      </c>
      <c r="C98" s="15" t="s">
        <v>46</v>
      </c>
      <c r="D98" s="15" t="s">
        <v>16</v>
      </c>
      <c r="E98" s="15" t="s">
        <v>137</v>
      </c>
      <c r="F98" s="15" t="s">
        <v>38</v>
      </c>
      <c r="G98" s="16"/>
      <c r="H98" s="20">
        <v>65.3</v>
      </c>
    </row>
    <row r="99" spans="1:8" ht="18.75">
      <c r="A99" s="88" t="s">
        <v>81</v>
      </c>
      <c r="B99" s="14" t="s">
        <v>42</v>
      </c>
      <c r="C99" s="15" t="s">
        <v>46</v>
      </c>
      <c r="D99" s="15" t="s">
        <v>16</v>
      </c>
      <c r="E99" s="15" t="s">
        <v>76</v>
      </c>
      <c r="F99" s="15" t="s">
        <v>38</v>
      </c>
      <c r="G99" s="16"/>
      <c r="H99" s="20">
        <v>515.6</v>
      </c>
    </row>
    <row r="100" spans="1:8" ht="31.5">
      <c r="A100" s="88" t="s">
        <v>126</v>
      </c>
      <c r="B100" s="14" t="s">
        <v>42</v>
      </c>
      <c r="C100" s="15" t="s">
        <v>46</v>
      </c>
      <c r="D100" s="15" t="s">
        <v>16</v>
      </c>
      <c r="E100" s="15" t="s">
        <v>125</v>
      </c>
      <c r="F100" s="15" t="s">
        <v>38</v>
      </c>
      <c r="G100" s="16"/>
      <c r="H100" s="20">
        <v>654.4</v>
      </c>
    </row>
    <row r="101" spans="1:8" ht="31.5">
      <c r="A101" s="55" t="s">
        <v>127</v>
      </c>
      <c r="B101" s="14" t="s">
        <v>42</v>
      </c>
      <c r="C101" s="15" t="s">
        <v>46</v>
      </c>
      <c r="D101" s="15" t="s">
        <v>16</v>
      </c>
      <c r="E101" s="15" t="s">
        <v>128</v>
      </c>
      <c r="F101" s="15" t="s">
        <v>38</v>
      </c>
      <c r="G101" s="16"/>
      <c r="H101" s="20">
        <v>148.6</v>
      </c>
    </row>
    <row r="102" spans="1:8" ht="36.75" customHeight="1">
      <c r="A102" s="78" t="s">
        <v>19</v>
      </c>
      <c r="B102" s="73" t="s">
        <v>42</v>
      </c>
      <c r="C102" s="74" t="s">
        <v>18</v>
      </c>
      <c r="D102" s="74"/>
      <c r="E102" s="74"/>
      <c r="F102" s="74"/>
      <c r="G102" s="76"/>
      <c r="H102" s="79">
        <f>H104+H121</f>
        <v>3859.3</v>
      </c>
    </row>
    <row r="103" spans="1:8" ht="18.75">
      <c r="A103" s="4" t="s">
        <v>44</v>
      </c>
      <c r="B103" s="14"/>
      <c r="C103" s="27"/>
      <c r="D103" s="27"/>
      <c r="E103" s="27"/>
      <c r="F103" s="27"/>
      <c r="G103" s="16"/>
      <c r="H103" s="20"/>
    </row>
    <row r="104" spans="1:8" ht="27" customHeight="1">
      <c r="A104" s="3" t="s">
        <v>64</v>
      </c>
      <c r="B104" s="14" t="s">
        <v>42</v>
      </c>
      <c r="C104" s="18" t="s">
        <v>18</v>
      </c>
      <c r="D104" s="18" t="s">
        <v>7</v>
      </c>
      <c r="E104" s="15" t="s">
        <v>85</v>
      </c>
      <c r="F104" s="18"/>
      <c r="G104" s="25"/>
      <c r="H104" s="19">
        <f>H105+H109+H110+H111+H112+H119+H113+H116</f>
        <v>2677.8</v>
      </c>
    </row>
    <row r="105" spans="1:8" ht="30" customHeight="1">
      <c r="A105" s="55" t="s">
        <v>37</v>
      </c>
      <c r="B105" s="14" t="s">
        <v>42</v>
      </c>
      <c r="C105" s="15" t="s">
        <v>18</v>
      </c>
      <c r="D105" s="15" t="s">
        <v>7</v>
      </c>
      <c r="E105" s="43" t="s">
        <v>85</v>
      </c>
      <c r="F105" s="23">
        <v>110</v>
      </c>
      <c r="G105" s="16"/>
      <c r="H105" s="20">
        <f>H106+H107+H108</f>
        <v>640</v>
      </c>
    </row>
    <row r="106" spans="1:8" ht="18.75">
      <c r="A106" s="55" t="s">
        <v>62</v>
      </c>
      <c r="B106" s="31" t="s">
        <v>42</v>
      </c>
      <c r="C106" s="32" t="s">
        <v>18</v>
      </c>
      <c r="D106" s="32" t="s">
        <v>7</v>
      </c>
      <c r="E106" s="44" t="s">
        <v>85</v>
      </c>
      <c r="F106" s="23">
        <v>111</v>
      </c>
      <c r="G106" s="16"/>
      <c r="H106" s="20">
        <v>490</v>
      </c>
    </row>
    <row r="107" spans="1:8" ht="18.75">
      <c r="A107" s="55" t="s">
        <v>63</v>
      </c>
      <c r="B107" s="31" t="s">
        <v>42</v>
      </c>
      <c r="C107" s="32" t="s">
        <v>18</v>
      </c>
      <c r="D107" s="32" t="s">
        <v>7</v>
      </c>
      <c r="E107" s="44" t="s">
        <v>85</v>
      </c>
      <c r="F107" s="23">
        <v>119</v>
      </c>
      <c r="G107" s="16"/>
      <c r="H107" s="20">
        <v>145</v>
      </c>
    </row>
    <row r="108" spans="1:8" ht="18" customHeight="1">
      <c r="A108" s="55" t="s">
        <v>32</v>
      </c>
      <c r="B108" s="14" t="s">
        <v>42</v>
      </c>
      <c r="C108" s="15" t="s">
        <v>18</v>
      </c>
      <c r="D108" s="15" t="s">
        <v>7</v>
      </c>
      <c r="E108" s="43" t="s">
        <v>85</v>
      </c>
      <c r="F108" s="23">
        <v>112</v>
      </c>
      <c r="G108" s="16"/>
      <c r="H108" s="20">
        <v>5</v>
      </c>
    </row>
    <row r="109" spans="1:8" ht="30.75" customHeight="1">
      <c r="A109" s="62" t="s">
        <v>33</v>
      </c>
      <c r="B109" s="14" t="s">
        <v>42</v>
      </c>
      <c r="C109" s="15" t="s">
        <v>18</v>
      </c>
      <c r="D109" s="15" t="s">
        <v>7</v>
      </c>
      <c r="E109" s="43" t="s">
        <v>85</v>
      </c>
      <c r="F109" s="24">
        <v>242</v>
      </c>
      <c r="G109" s="16"/>
      <c r="H109" s="20">
        <v>33</v>
      </c>
    </row>
    <row r="110" spans="1:8" ht="19.5" customHeight="1">
      <c r="A110" s="55" t="s">
        <v>34</v>
      </c>
      <c r="B110" s="14" t="s">
        <v>42</v>
      </c>
      <c r="C110" s="15" t="s">
        <v>18</v>
      </c>
      <c r="D110" s="15" t="s">
        <v>7</v>
      </c>
      <c r="E110" s="43" t="s">
        <v>85</v>
      </c>
      <c r="F110" s="23">
        <v>244</v>
      </c>
      <c r="G110" s="16"/>
      <c r="H110" s="20">
        <v>612</v>
      </c>
    </row>
    <row r="111" spans="1:8" ht="33" customHeight="1">
      <c r="A111" s="58" t="s">
        <v>35</v>
      </c>
      <c r="B111" s="14" t="s">
        <v>42</v>
      </c>
      <c r="C111" s="15" t="s">
        <v>18</v>
      </c>
      <c r="D111" s="15" t="s">
        <v>7</v>
      </c>
      <c r="E111" s="43" t="s">
        <v>85</v>
      </c>
      <c r="F111" s="23">
        <v>852</v>
      </c>
      <c r="G111" s="16"/>
      <c r="H111" s="20">
        <v>1</v>
      </c>
    </row>
    <row r="112" spans="1:8" ht="28.5" customHeight="1">
      <c r="A112" s="58" t="s">
        <v>36</v>
      </c>
      <c r="B112" s="14" t="s">
        <v>42</v>
      </c>
      <c r="C112" s="15" t="s">
        <v>18</v>
      </c>
      <c r="D112" s="15" t="s">
        <v>7</v>
      </c>
      <c r="E112" s="43" t="s">
        <v>85</v>
      </c>
      <c r="F112" s="23">
        <v>853</v>
      </c>
      <c r="G112" s="16"/>
      <c r="H112" s="20">
        <v>1</v>
      </c>
    </row>
    <row r="113" spans="1:8" ht="73.5" customHeight="1">
      <c r="A113" s="58" t="s">
        <v>109</v>
      </c>
      <c r="B113" s="14" t="s">
        <v>42</v>
      </c>
      <c r="C113" s="15" t="s">
        <v>18</v>
      </c>
      <c r="D113" s="15" t="s">
        <v>7</v>
      </c>
      <c r="E113" s="43" t="s">
        <v>108</v>
      </c>
      <c r="F113" s="24">
        <v>100</v>
      </c>
      <c r="G113" s="16"/>
      <c r="H113" s="20">
        <f>SUM(H114:H115)</f>
        <v>977.3</v>
      </c>
    </row>
    <row r="114" spans="1:8" ht="18.75">
      <c r="A114" s="55" t="s">
        <v>70</v>
      </c>
      <c r="B114" s="14" t="s">
        <v>42</v>
      </c>
      <c r="C114" s="15" t="s">
        <v>18</v>
      </c>
      <c r="D114" s="15" t="s">
        <v>7</v>
      </c>
      <c r="E114" s="43" t="s">
        <v>108</v>
      </c>
      <c r="F114" s="23">
        <v>111</v>
      </c>
      <c r="G114" s="16"/>
      <c r="H114" s="20">
        <v>750.6</v>
      </c>
    </row>
    <row r="115" spans="1:8" ht="18.75">
      <c r="A115" s="55" t="s">
        <v>63</v>
      </c>
      <c r="B115" s="14" t="s">
        <v>42</v>
      </c>
      <c r="C115" s="15" t="s">
        <v>18</v>
      </c>
      <c r="D115" s="15" t="s">
        <v>7</v>
      </c>
      <c r="E115" s="43" t="s">
        <v>108</v>
      </c>
      <c r="F115" s="23">
        <v>119</v>
      </c>
      <c r="G115" s="16"/>
      <c r="H115" s="20">
        <v>226.7</v>
      </c>
    </row>
    <row r="116" spans="1:8" ht="53.25" customHeight="1">
      <c r="A116" s="55" t="s">
        <v>138</v>
      </c>
      <c r="B116" s="14" t="s">
        <v>42</v>
      </c>
      <c r="C116" s="15" t="s">
        <v>18</v>
      </c>
      <c r="D116" s="15" t="s">
        <v>7</v>
      </c>
      <c r="E116" s="43" t="s">
        <v>139</v>
      </c>
      <c r="F116" s="24">
        <v>100</v>
      </c>
      <c r="G116" s="16"/>
      <c r="H116" s="20">
        <f>SUM(H117:H118)</f>
        <v>113.5</v>
      </c>
    </row>
    <row r="117" spans="1:8" ht="18.75">
      <c r="A117" s="55" t="s">
        <v>70</v>
      </c>
      <c r="B117" s="14" t="s">
        <v>42</v>
      </c>
      <c r="C117" s="15" t="s">
        <v>18</v>
      </c>
      <c r="D117" s="15" t="s">
        <v>7</v>
      </c>
      <c r="E117" s="43" t="s">
        <v>139</v>
      </c>
      <c r="F117" s="23">
        <v>111</v>
      </c>
      <c r="G117" s="16"/>
      <c r="H117" s="20">
        <v>87.2</v>
      </c>
    </row>
    <row r="118" spans="1:8" ht="18.75">
      <c r="A118" s="55" t="s">
        <v>63</v>
      </c>
      <c r="B118" s="14" t="s">
        <v>42</v>
      </c>
      <c r="C118" s="15" t="s">
        <v>18</v>
      </c>
      <c r="D118" s="15" t="s">
        <v>7</v>
      </c>
      <c r="E118" s="43" t="s">
        <v>139</v>
      </c>
      <c r="F118" s="23">
        <v>119</v>
      </c>
      <c r="G118" s="16"/>
      <c r="H118" s="20">
        <v>26.3</v>
      </c>
    </row>
    <row r="119" spans="1:8" ht="32.25">
      <c r="A119" s="11" t="s">
        <v>59</v>
      </c>
      <c r="B119" s="14" t="s">
        <v>42</v>
      </c>
      <c r="C119" s="15" t="s">
        <v>18</v>
      </c>
      <c r="D119" s="15" t="s">
        <v>7</v>
      </c>
      <c r="E119" s="43" t="s">
        <v>98</v>
      </c>
      <c r="F119" s="23"/>
      <c r="G119" s="16"/>
      <c r="H119" s="20">
        <v>300</v>
      </c>
    </row>
    <row r="120" spans="1:8" ht="18.75">
      <c r="A120" s="42" t="s">
        <v>34</v>
      </c>
      <c r="B120" s="26" t="s">
        <v>42</v>
      </c>
      <c r="C120" s="15" t="s">
        <v>18</v>
      </c>
      <c r="D120" s="15" t="s">
        <v>7</v>
      </c>
      <c r="E120" s="45" t="s">
        <v>98</v>
      </c>
      <c r="F120" s="23">
        <v>244</v>
      </c>
      <c r="G120" s="16"/>
      <c r="H120" s="17">
        <v>300</v>
      </c>
    </row>
    <row r="121" spans="1:8" ht="33" customHeight="1">
      <c r="A121" s="41" t="s">
        <v>54</v>
      </c>
      <c r="B121" s="14" t="s">
        <v>42</v>
      </c>
      <c r="C121" s="15" t="s">
        <v>18</v>
      </c>
      <c r="D121" s="37" t="s">
        <v>7</v>
      </c>
      <c r="E121" s="43" t="s">
        <v>76</v>
      </c>
      <c r="F121" s="37"/>
      <c r="G121" s="25"/>
      <c r="H121" s="19">
        <f>H122+H126+H127+H128+H129</f>
        <v>1181.5</v>
      </c>
    </row>
    <row r="122" spans="1:8" ht="18.75">
      <c r="A122" s="55" t="s">
        <v>37</v>
      </c>
      <c r="B122" s="14" t="s">
        <v>42</v>
      </c>
      <c r="C122" s="15" t="s">
        <v>18</v>
      </c>
      <c r="D122" s="15" t="s">
        <v>7</v>
      </c>
      <c r="E122" s="43" t="s">
        <v>76</v>
      </c>
      <c r="F122" s="23">
        <v>110</v>
      </c>
      <c r="G122" s="16"/>
      <c r="H122" s="20">
        <f>H123+H125+H124</f>
        <v>873</v>
      </c>
    </row>
    <row r="123" spans="1:8" ht="18.75">
      <c r="A123" s="55" t="s">
        <v>62</v>
      </c>
      <c r="B123" s="14" t="s">
        <v>42</v>
      </c>
      <c r="C123" s="15" t="s">
        <v>18</v>
      </c>
      <c r="D123" s="15" t="s">
        <v>7</v>
      </c>
      <c r="E123" s="43" t="s">
        <v>76</v>
      </c>
      <c r="F123" s="23">
        <v>111</v>
      </c>
      <c r="G123" s="16"/>
      <c r="H123" s="20">
        <v>670</v>
      </c>
    </row>
    <row r="124" spans="1:8" ht="18.75">
      <c r="A124" s="55" t="s">
        <v>32</v>
      </c>
      <c r="B124" s="14" t="s">
        <v>42</v>
      </c>
      <c r="C124" s="15" t="s">
        <v>18</v>
      </c>
      <c r="D124" s="15" t="s">
        <v>7</v>
      </c>
      <c r="E124" s="43" t="s">
        <v>76</v>
      </c>
      <c r="F124" s="23">
        <v>112</v>
      </c>
      <c r="G124" s="16"/>
      <c r="H124" s="20">
        <v>3</v>
      </c>
    </row>
    <row r="125" spans="1:8" ht="18.75">
      <c r="A125" s="55" t="s">
        <v>63</v>
      </c>
      <c r="B125" s="14" t="s">
        <v>42</v>
      </c>
      <c r="C125" s="15" t="s">
        <v>18</v>
      </c>
      <c r="D125" s="15" t="s">
        <v>7</v>
      </c>
      <c r="E125" s="43" t="s">
        <v>76</v>
      </c>
      <c r="F125" s="23">
        <v>119</v>
      </c>
      <c r="G125" s="16"/>
      <c r="H125" s="20">
        <v>200</v>
      </c>
    </row>
    <row r="126" spans="1:8" ht="18.75">
      <c r="A126" s="55" t="s">
        <v>33</v>
      </c>
      <c r="B126" s="14" t="s">
        <v>42</v>
      </c>
      <c r="C126" s="15" t="s">
        <v>18</v>
      </c>
      <c r="D126" s="15" t="s">
        <v>7</v>
      </c>
      <c r="E126" s="43" t="s">
        <v>76</v>
      </c>
      <c r="F126" s="23">
        <v>242</v>
      </c>
      <c r="G126" s="16"/>
      <c r="H126" s="20">
        <v>3</v>
      </c>
    </row>
    <row r="127" spans="1:8" ht="18.75">
      <c r="A127" s="55" t="s">
        <v>34</v>
      </c>
      <c r="B127" s="14" t="s">
        <v>42</v>
      </c>
      <c r="C127" s="15" t="s">
        <v>18</v>
      </c>
      <c r="D127" s="15" t="s">
        <v>7</v>
      </c>
      <c r="E127" s="43" t="s">
        <v>76</v>
      </c>
      <c r="F127" s="23">
        <v>244</v>
      </c>
      <c r="G127" s="16"/>
      <c r="H127" s="20">
        <v>303.5</v>
      </c>
    </row>
    <row r="128" spans="1:8" ht="18.75">
      <c r="A128" s="55" t="s">
        <v>35</v>
      </c>
      <c r="B128" s="14" t="s">
        <v>42</v>
      </c>
      <c r="C128" s="15" t="s">
        <v>18</v>
      </c>
      <c r="D128" s="15" t="s">
        <v>7</v>
      </c>
      <c r="E128" s="43" t="s">
        <v>76</v>
      </c>
      <c r="F128" s="23">
        <v>852</v>
      </c>
      <c r="G128" s="16"/>
      <c r="H128" s="20">
        <v>1</v>
      </c>
    </row>
    <row r="129" spans="1:8" ht="18.75">
      <c r="A129" s="55" t="s">
        <v>36</v>
      </c>
      <c r="B129" s="14" t="s">
        <v>42</v>
      </c>
      <c r="C129" s="15" t="s">
        <v>18</v>
      </c>
      <c r="D129" s="15" t="s">
        <v>7</v>
      </c>
      <c r="E129" s="43" t="s">
        <v>76</v>
      </c>
      <c r="F129" s="23">
        <v>853</v>
      </c>
      <c r="G129" s="16"/>
      <c r="H129" s="20">
        <v>1</v>
      </c>
    </row>
    <row r="130" spans="1:8" ht="26.25" customHeight="1">
      <c r="A130" s="78" t="s">
        <v>20</v>
      </c>
      <c r="B130" s="73" t="s">
        <v>42</v>
      </c>
      <c r="C130" s="74" t="s">
        <v>21</v>
      </c>
      <c r="D130" s="75"/>
      <c r="E130" s="81"/>
      <c r="F130" s="75"/>
      <c r="G130" s="76"/>
      <c r="H130" s="79">
        <v>120</v>
      </c>
    </row>
    <row r="131" spans="1:8" ht="19.5">
      <c r="A131" s="3" t="s">
        <v>22</v>
      </c>
      <c r="B131" s="14" t="s">
        <v>42</v>
      </c>
      <c r="C131" s="18" t="s">
        <v>21</v>
      </c>
      <c r="D131" s="18"/>
      <c r="E131" s="46"/>
      <c r="F131" s="18"/>
      <c r="G131" s="38"/>
      <c r="H131" s="19">
        <v>120</v>
      </c>
    </row>
    <row r="132" spans="1:8" ht="18.75">
      <c r="A132" s="6" t="s">
        <v>23</v>
      </c>
      <c r="B132" s="14" t="s">
        <v>42</v>
      </c>
      <c r="C132" s="15" t="s">
        <v>21</v>
      </c>
      <c r="D132" s="15" t="s">
        <v>7</v>
      </c>
      <c r="E132" s="43"/>
      <c r="F132" s="15"/>
      <c r="G132" s="16"/>
      <c r="H132" s="20">
        <v>120</v>
      </c>
    </row>
    <row r="133" spans="1:8" ht="18.75" customHeight="1">
      <c r="A133" s="6" t="s">
        <v>83</v>
      </c>
      <c r="B133" s="14" t="s">
        <v>42</v>
      </c>
      <c r="C133" s="49" t="s">
        <v>21</v>
      </c>
      <c r="D133" s="49" t="s">
        <v>7</v>
      </c>
      <c r="E133" s="50" t="s">
        <v>82</v>
      </c>
      <c r="F133" s="49" t="s">
        <v>84</v>
      </c>
      <c r="G133" s="16"/>
      <c r="H133" s="20">
        <v>120</v>
      </c>
    </row>
    <row r="134" spans="1:8" ht="23.25" customHeight="1">
      <c r="A134" s="4" t="s">
        <v>5</v>
      </c>
      <c r="B134" s="48" t="s">
        <v>42</v>
      </c>
      <c r="C134" s="47"/>
      <c r="D134" s="51"/>
      <c r="E134" s="51"/>
      <c r="F134" s="52"/>
      <c r="G134" s="16"/>
      <c r="H134" s="82">
        <f>H15+H57+H62+H68+H79+H102+H130</f>
        <v>44196.75</v>
      </c>
    </row>
    <row r="135" spans="1:8" ht="18.75">
      <c r="A135" s="7" t="s">
        <v>55</v>
      </c>
      <c r="B135" s="51" t="s">
        <v>42</v>
      </c>
      <c r="C135" s="53"/>
      <c r="D135" s="33"/>
      <c r="E135" s="33"/>
      <c r="F135" s="54"/>
      <c r="G135" s="16"/>
      <c r="H135" s="20">
        <f>H57+H37</f>
        <v>125.7</v>
      </c>
    </row>
    <row r="136" spans="2:8" ht="15.75">
      <c r="B136" s="13"/>
      <c r="C136" s="5"/>
      <c r="D136" s="5"/>
      <c r="E136" s="5"/>
      <c r="F136" s="13"/>
      <c r="G136" s="5"/>
      <c r="H136" s="5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</sheetData>
  <sheetProtection/>
  <mergeCells count="6">
    <mergeCell ref="E3:H3"/>
    <mergeCell ref="E4:H4"/>
    <mergeCell ref="E6:H6"/>
    <mergeCell ref="A12:F12"/>
    <mergeCell ref="A10:F11"/>
    <mergeCell ref="D5:H5"/>
  </mergeCells>
  <printOptions/>
  <pageMargins left="0.8661417322834646" right="0.15748031496062992" top="0.1968503937007874" bottom="0.1968503937007874" header="0.1968503937007874" footer="0.1968503937007874"/>
  <pageSetup fitToHeight="3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72.00390625" style="0" customWidth="1"/>
    <col min="2" max="2" width="8.625" style="0" customWidth="1"/>
    <col min="3" max="3" width="8.00390625" style="0" customWidth="1"/>
    <col min="4" max="4" width="18.625" style="0" customWidth="1"/>
    <col min="5" max="5" width="8.25390625" style="0" customWidth="1"/>
    <col min="6" max="6" width="0" style="0" hidden="1" customWidth="1"/>
    <col min="7" max="7" width="15.625" style="0" customWidth="1"/>
    <col min="8" max="8" width="13.125" style="0" customWidth="1"/>
    <col min="9" max="9" width="12.625" style="0" customWidth="1"/>
  </cols>
  <sheetData>
    <row r="1" spans="5:9" ht="12.75" customHeight="1">
      <c r="E1" s="119" t="s">
        <v>151</v>
      </c>
      <c r="F1" s="120"/>
      <c r="G1" s="120"/>
      <c r="H1" s="118"/>
      <c r="I1" s="118"/>
    </row>
    <row r="2" spans="5:9" ht="12.75">
      <c r="E2" s="120"/>
      <c r="F2" s="120"/>
      <c r="G2" s="120"/>
      <c r="H2" s="118"/>
      <c r="I2" s="118"/>
    </row>
    <row r="3" spans="1:9" ht="20.25">
      <c r="A3" s="105" t="s">
        <v>147</v>
      </c>
      <c r="D3" s="106"/>
      <c r="E3" s="120"/>
      <c r="F3" s="120"/>
      <c r="G3" s="120"/>
      <c r="H3" s="118"/>
      <c r="I3" s="118"/>
    </row>
    <row r="4" spans="5:9" ht="12.75">
      <c r="E4" s="120"/>
      <c r="F4" s="120"/>
      <c r="G4" s="120"/>
      <c r="H4" s="118"/>
      <c r="I4" s="118"/>
    </row>
    <row r="5" spans="1:9" ht="12.75" customHeight="1">
      <c r="A5" s="121" t="s">
        <v>152</v>
      </c>
      <c r="B5" s="121"/>
      <c r="C5" s="121"/>
      <c r="D5" s="121"/>
      <c r="E5" s="121"/>
      <c r="F5" s="122"/>
      <c r="G5" s="122"/>
      <c r="H5" s="122"/>
      <c r="I5" s="122"/>
    </row>
    <row r="6" spans="1:9" ht="12.75">
      <c r="A6" s="123"/>
      <c r="B6" s="123"/>
      <c r="C6" s="123"/>
      <c r="D6" s="123"/>
      <c r="E6" s="123"/>
      <c r="F6" s="122"/>
      <c r="G6" s="122"/>
      <c r="H6" s="122"/>
      <c r="I6" s="122"/>
    </row>
    <row r="7" spans="1:9" ht="12.75">
      <c r="A7" s="122"/>
      <c r="B7" s="122"/>
      <c r="C7" s="122"/>
      <c r="D7" s="122"/>
      <c r="E7" s="122"/>
      <c r="F7" s="122"/>
      <c r="G7" s="122"/>
      <c r="H7" s="122"/>
      <c r="I7" s="122"/>
    </row>
    <row r="8" spans="1:9" ht="12.75">
      <c r="A8" s="122"/>
      <c r="B8" s="122"/>
      <c r="C8" s="122"/>
      <c r="D8" s="122"/>
      <c r="E8" s="122"/>
      <c r="F8" s="122"/>
      <c r="G8" s="122"/>
      <c r="H8" s="122"/>
      <c r="I8" s="122"/>
    </row>
    <row r="9" spans="1:9" ht="99.75">
      <c r="A9" s="63" t="s">
        <v>0</v>
      </c>
      <c r="B9" s="65" t="s">
        <v>1</v>
      </c>
      <c r="C9" s="65" t="s">
        <v>2</v>
      </c>
      <c r="D9" s="65" t="s">
        <v>3</v>
      </c>
      <c r="E9" s="65" t="s">
        <v>4</v>
      </c>
      <c r="F9" s="66"/>
      <c r="G9" s="65" t="s">
        <v>148</v>
      </c>
      <c r="H9" s="65" t="s">
        <v>149</v>
      </c>
      <c r="I9" s="65" t="s">
        <v>150</v>
      </c>
    </row>
    <row r="10" spans="1:9" ht="37.5">
      <c r="A10" s="67" t="s">
        <v>41</v>
      </c>
      <c r="B10" s="69"/>
      <c r="C10" s="69"/>
      <c r="D10" s="69"/>
      <c r="E10" s="69"/>
      <c r="F10" s="70"/>
      <c r="G10" s="71">
        <f>G11+G51+G57+G61+G74+G95+G124</f>
        <v>45080.161</v>
      </c>
      <c r="H10" s="71">
        <f>H11+H51+H57+H61+H74+H95+H124</f>
        <v>36868.051</v>
      </c>
      <c r="I10" s="114">
        <f aca="true" t="shared" si="0" ref="I10:I73">H10/G10</f>
        <v>0.817833170560327</v>
      </c>
    </row>
    <row r="11" spans="1:9" ht="18.75">
      <c r="A11" s="72" t="s">
        <v>6</v>
      </c>
      <c r="B11" s="74" t="s">
        <v>7</v>
      </c>
      <c r="C11" s="75"/>
      <c r="D11" s="75"/>
      <c r="E11" s="75"/>
      <c r="F11" s="76"/>
      <c r="G11" s="77">
        <f>G12+G21+G41</f>
        <v>3317.3</v>
      </c>
      <c r="H11" s="77">
        <f>H12+H21+H41</f>
        <v>3188.6</v>
      </c>
      <c r="I11" s="107">
        <f t="shared" si="0"/>
        <v>0.9612033882977119</v>
      </c>
    </row>
    <row r="12" spans="1:9" ht="31.5">
      <c r="A12" s="8" t="s">
        <v>43</v>
      </c>
      <c r="B12" s="18" t="s">
        <v>7</v>
      </c>
      <c r="C12" s="18" t="s">
        <v>8</v>
      </c>
      <c r="D12" s="18"/>
      <c r="E12" s="18"/>
      <c r="F12" s="34">
        <f>F13</f>
        <v>0</v>
      </c>
      <c r="G12" s="19">
        <f>G13+G17</f>
        <v>856.75</v>
      </c>
      <c r="H12" s="19">
        <f>H13+H17</f>
        <v>851.35</v>
      </c>
      <c r="I12" s="108">
        <f t="shared" si="0"/>
        <v>0.9936971111759557</v>
      </c>
    </row>
    <row r="13" spans="1:9" ht="18.75">
      <c r="A13" s="91" t="s">
        <v>24</v>
      </c>
      <c r="B13" s="15" t="s">
        <v>7</v>
      </c>
      <c r="C13" s="15" t="s">
        <v>8</v>
      </c>
      <c r="D13" s="15" t="s">
        <v>89</v>
      </c>
      <c r="E13" s="15"/>
      <c r="F13" s="34">
        <f>F14</f>
        <v>0</v>
      </c>
      <c r="G13" s="20">
        <f>G14</f>
        <v>829</v>
      </c>
      <c r="H13" s="20">
        <f>H14</f>
        <v>823.6</v>
      </c>
      <c r="I13" s="108">
        <f t="shared" si="0"/>
        <v>0.9934861278648975</v>
      </c>
    </row>
    <row r="14" spans="1:9" ht="18.75">
      <c r="A14" s="55" t="s">
        <v>66</v>
      </c>
      <c r="B14" s="15" t="s">
        <v>7</v>
      </c>
      <c r="C14" s="15" t="s">
        <v>8</v>
      </c>
      <c r="D14" s="15" t="s">
        <v>95</v>
      </c>
      <c r="E14" s="15" t="s">
        <v>29</v>
      </c>
      <c r="F14" s="34">
        <f>F15+F16</f>
        <v>0</v>
      </c>
      <c r="G14" s="17">
        <f>G15+G16</f>
        <v>829</v>
      </c>
      <c r="H14" s="17">
        <f>H15+H16</f>
        <v>823.6</v>
      </c>
      <c r="I14" s="108">
        <f t="shared" si="0"/>
        <v>0.9934861278648975</v>
      </c>
    </row>
    <row r="15" spans="1:9" ht="18.75">
      <c r="A15" s="56" t="s">
        <v>70</v>
      </c>
      <c r="B15" s="15" t="s">
        <v>7</v>
      </c>
      <c r="C15" s="15" t="s">
        <v>8</v>
      </c>
      <c r="D15" s="15" t="s">
        <v>89</v>
      </c>
      <c r="E15" s="15" t="s">
        <v>31</v>
      </c>
      <c r="F15" s="16"/>
      <c r="G15" s="17">
        <v>637</v>
      </c>
      <c r="H15" s="17">
        <v>633.5</v>
      </c>
      <c r="I15" s="108">
        <f t="shared" si="0"/>
        <v>0.9945054945054945</v>
      </c>
    </row>
    <row r="16" spans="1:9" ht="18.75">
      <c r="A16" s="90" t="s">
        <v>61</v>
      </c>
      <c r="B16" s="15" t="s">
        <v>7</v>
      </c>
      <c r="C16" s="15" t="s">
        <v>8</v>
      </c>
      <c r="D16" s="15" t="s">
        <v>89</v>
      </c>
      <c r="E16" s="15" t="s">
        <v>60</v>
      </c>
      <c r="F16" s="16"/>
      <c r="G16" s="17">
        <v>192</v>
      </c>
      <c r="H16" s="17">
        <v>190.1</v>
      </c>
      <c r="I16" s="108">
        <f t="shared" si="0"/>
        <v>0.9901041666666667</v>
      </c>
    </row>
    <row r="17" spans="1:9" ht="32.25">
      <c r="A17" s="84" t="s">
        <v>111</v>
      </c>
      <c r="B17" s="15" t="s">
        <v>7</v>
      </c>
      <c r="C17" s="15" t="s">
        <v>8</v>
      </c>
      <c r="D17" s="15" t="s">
        <v>110</v>
      </c>
      <c r="E17" s="15"/>
      <c r="F17" s="16"/>
      <c r="G17" s="17">
        <f>G18</f>
        <v>27.75</v>
      </c>
      <c r="H17" s="17">
        <f>H18</f>
        <v>27.75</v>
      </c>
      <c r="I17" s="108">
        <f t="shared" si="0"/>
        <v>1</v>
      </c>
    </row>
    <row r="18" spans="1:9" ht="18.75">
      <c r="A18" s="55" t="s">
        <v>66</v>
      </c>
      <c r="B18" s="15" t="s">
        <v>7</v>
      </c>
      <c r="C18" s="15" t="s">
        <v>8</v>
      </c>
      <c r="D18" s="15" t="s">
        <v>110</v>
      </c>
      <c r="E18" s="15" t="s">
        <v>29</v>
      </c>
      <c r="F18" s="34">
        <f>F19+F20</f>
        <v>0</v>
      </c>
      <c r="G18" s="17">
        <f>G19+G20</f>
        <v>27.75</v>
      </c>
      <c r="H18" s="17">
        <f>H19+H20</f>
        <v>27.75</v>
      </c>
      <c r="I18" s="108">
        <f t="shared" si="0"/>
        <v>1</v>
      </c>
    </row>
    <row r="19" spans="1:9" ht="18.75">
      <c r="A19" s="56" t="s">
        <v>70</v>
      </c>
      <c r="B19" s="15" t="s">
        <v>7</v>
      </c>
      <c r="C19" s="15" t="s">
        <v>8</v>
      </c>
      <c r="D19" s="15" t="s">
        <v>110</v>
      </c>
      <c r="E19" s="15" t="s">
        <v>31</v>
      </c>
      <c r="F19" s="16"/>
      <c r="G19" s="17">
        <v>21.31</v>
      </c>
      <c r="H19" s="17">
        <v>21.31</v>
      </c>
      <c r="I19" s="108">
        <f t="shared" si="0"/>
        <v>1</v>
      </c>
    </row>
    <row r="20" spans="1:9" ht="18.75">
      <c r="A20" s="56" t="s">
        <v>61</v>
      </c>
      <c r="B20" s="15" t="s">
        <v>7</v>
      </c>
      <c r="C20" s="15" t="s">
        <v>8</v>
      </c>
      <c r="D20" s="15" t="s">
        <v>110</v>
      </c>
      <c r="E20" s="15" t="s">
        <v>60</v>
      </c>
      <c r="F20" s="16"/>
      <c r="G20" s="17">
        <v>6.44</v>
      </c>
      <c r="H20" s="17">
        <v>6.44</v>
      </c>
      <c r="I20" s="108">
        <f t="shared" si="0"/>
        <v>1</v>
      </c>
    </row>
    <row r="21" spans="1:9" ht="47.25">
      <c r="A21" s="8" t="s">
        <v>10</v>
      </c>
      <c r="B21" s="18" t="s">
        <v>7</v>
      </c>
      <c r="C21" s="18" t="s">
        <v>11</v>
      </c>
      <c r="D21" s="18"/>
      <c r="E21" s="18"/>
      <c r="F21" s="16"/>
      <c r="G21" s="19">
        <f>G22+G29+G32+G33+G37</f>
        <v>1670.6</v>
      </c>
      <c r="H21" s="19">
        <f>H22+H29+H32+H33+H37</f>
        <v>1605.35</v>
      </c>
      <c r="I21" s="108">
        <f t="shared" si="0"/>
        <v>0.9609421764635461</v>
      </c>
    </row>
    <row r="22" spans="1:9" ht="18.75">
      <c r="A22" s="57" t="s">
        <v>9</v>
      </c>
      <c r="B22" s="15" t="s">
        <v>7</v>
      </c>
      <c r="C22" s="15" t="s">
        <v>11</v>
      </c>
      <c r="D22" s="15" t="s">
        <v>90</v>
      </c>
      <c r="E22" s="15"/>
      <c r="F22" s="16"/>
      <c r="G22" s="20">
        <f>G23+G26+G27+G28</f>
        <v>1326.6</v>
      </c>
      <c r="H22" s="20">
        <f>H23+H26+H27+H28</f>
        <v>1261.35</v>
      </c>
      <c r="I22" s="108">
        <f t="shared" si="0"/>
        <v>0.9508141112618724</v>
      </c>
    </row>
    <row r="23" spans="1:9" ht="18.75">
      <c r="A23" s="55" t="s">
        <v>66</v>
      </c>
      <c r="B23" s="15" t="s">
        <v>7</v>
      </c>
      <c r="C23" s="15" t="s">
        <v>11</v>
      </c>
      <c r="D23" s="15" t="s">
        <v>90</v>
      </c>
      <c r="E23" s="23">
        <v>120</v>
      </c>
      <c r="F23" s="16"/>
      <c r="G23" s="22">
        <f>SUM(G24:G25)</f>
        <v>818.5</v>
      </c>
      <c r="H23" s="22">
        <f>SUM(H24:H25)</f>
        <v>797</v>
      </c>
      <c r="I23" s="108">
        <f t="shared" si="0"/>
        <v>0.9737324373854612</v>
      </c>
    </row>
    <row r="24" spans="1:9" ht="18.75">
      <c r="A24" s="55" t="s">
        <v>62</v>
      </c>
      <c r="B24" s="15" t="s">
        <v>7</v>
      </c>
      <c r="C24" s="15" t="s">
        <v>11</v>
      </c>
      <c r="D24" s="15" t="s">
        <v>90</v>
      </c>
      <c r="E24" s="23">
        <v>121</v>
      </c>
      <c r="F24" s="16"/>
      <c r="G24" s="22">
        <v>628.5</v>
      </c>
      <c r="H24" s="22">
        <v>612.3</v>
      </c>
      <c r="I24" s="108">
        <f t="shared" si="0"/>
        <v>0.9742243436754175</v>
      </c>
    </row>
    <row r="25" spans="1:9" ht="18.75">
      <c r="A25" s="55" t="s">
        <v>61</v>
      </c>
      <c r="B25" s="15" t="s">
        <v>7</v>
      </c>
      <c r="C25" s="15" t="s">
        <v>11</v>
      </c>
      <c r="D25" s="15" t="s">
        <v>90</v>
      </c>
      <c r="E25" s="23">
        <v>129</v>
      </c>
      <c r="F25" s="16"/>
      <c r="G25" s="22">
        <v>190</v>
      </c>
      <c r="H25" s="22">
        <v>184.7</v>
      </c>
      <c r="I25" s="108">
        <f t="shared" si="0"/>
        <v>0.9721052631578947</v>
      </c>
    </row>
    <row r="26" spans="1:9" ht="32.25">
      <c r="A26" s="86" t="s">
        <v>33</v>
      </c>
      <c r="B26" s="15" t="s">
        <v>7</v>
      </c>
      <c r="C26" s="15" t="s">
        <v>11</v>
      </c>
      <c r="D26" s="15" t="s">
        <v>90</v>
      </c>
      <c r="E26" s="24">
        <v>242</v>
      </c>
      <c r="F26" s="16"/>
      <c r="G26" s="20">
        <v>81</v>
      </c>
      <c r="H26" s="20">
        <v>76.6</v>
      </c>
      <c r="I26" s="108">
        <f t="shared" si="0"/>
        <v>0.945679012345679</v>
      </c>
    </row>
    <row r="27" spans="1:9" ht="18.75">
      <c r="A27" s="86" t="s">
        <v>67</v>
      </c>
      <c r="B27" s="15" t="s">
        <v>7</v>
      </c>
      <c r="C27" s="15" t="s">
        <v>11</v>
      </c>
      <c r="D27" s="15" t="s">
        <v>90</v>
      </c>
      <c r="E27" s="24">
        <v>244</v>
      </c>
      <c r="F27" s="16"/>
      <c r="G27" s="20">
        <v>427</v>
      </c>
      <c r="H27" s="20">
        <v>387.7</v>
      </c>
      <c r="I27" s="108">
        <f t="shared" si="0"/>
        <v>0.9079625292740047</v>
      </c>
    </row>
    <row r="28" spans="1:9" ht="18.75">
      <c r="A28" s="87" t="s">
        <v>123</v>
      </c>
      <c r="B28" s="15" t="s">
        <v>7</v>
      </c>
      <c r="C28" s="15" t="s">
        <v>11</v>
      </c>
      <c r="D28" s="15" t="s">
        <v>90</v>
      </c>
      <c r="E28" s="24">
        <v>853</v>
      </c>
      <c r="F28" s="16"/>
      <c r="G28" s="20">
        <v>0.1</v>
      </c>
      <c r="H28" s="20">
        <v>0.05</v>
      </c>
      <c r="I28" s="108">
        <f t="shared" si="0"/>
        <v>0.5</v>
      </c>
    </row>
    <row r="29" spans="1:9" ht="18.75">
      <c r="A29" s="87" t="s">
        <v>86</v>
      </c>
      <c r="B29" s="15" t="s">
        <v>7</v>
      </c>
      <c r="C29" s="15" t="s">
        <v>11</v>
      </c>
      <c r="D29" s="15" t="s">
        <v>112</v>
      </c>
      <c r="E29" s="24">
        <v>120</v>
      </c>
      <c r="F29" s="16"/>
      <c r="G29" s="22">
        <f>G30+G31</f>
        <v>293.4</v>
      </c>
      <c r="H29" s="22">
        <f>H30+H31</f>
        <v>293.4</v>
      </c>
      <c r="I29" s="108">
        <f t="shared" si="0"/>
        <v>1</v>
      </c>
    </row>
    <row r="30" spans="1:9" ht="18.75">
      <c r="A30" s="55" t="s">
        <v>62</v>
      </c>
      <c r="B30" s="15" t="s">
        <v>7</v>
      </c>
      <c r="C30" s="15" t="s">
        <v>11</v>
      </c>
      <c r="D30" s="15" t="s">
        <v>112</v>
      </c>
      <c r="E30" s="23">
        <v>121</v>
      </c>
      <c r="F30" s="16"/>
      <c r="G30" s="22">
        <v>225</v>
      </c>
      <c r="H30" s="22">
        <v>225</v>
      </c>
      <c r="I30" s="108">
        <f t="shared" si="0"/>
        <v>1</v>
      </c>
    </row>
    <row r="31" spans="1:9" ht="18.75">
      <c r="A31" s="42" t="s">
        <v>61</v>
      </c>
      <c r="B31" s="15" t="s">
        <v>7</v>
      </c>
      <c r="C31" s="15" t="s">
        <v>11</v>
      </c>
      <c r="D31" s="15" t="s">
        <v>112</v>
      </c>
      <c r="E31" s="23">
        <v>129</v>
      </c>
      <c r="F31" s="16"/>
      <c r="G31" s="22">
        <v>68.4</v>
      </c>
      <c r="H31" s="22">
        <v>68.4</v>
      </c>
      <c r="I31" s="108">
        <f t="shared" si="0"/>
        <v>1</v>
      </c>
    </row>
    <row r="32" spans="1:9" ht="47.25">
      <c r="A32" s="88" t="s">
        <v>58</v>
      </c>
      <c r="B32" s="15" t="s">
        <v>7</v>
      </c>
      <c r="C32" s="15" t="s">
        <v>11</v>
      </c>
      <c r="D32" s="15" t="s">
        <v>140</v>
      </c>
      <c r="E32" s="24">
        <v>244</v>
      </c>
      <c r="F32" s="16"/>
      <c r="G32" s="20">
        <v>2</v>
      </c>
      <c r="H32" s="20">
        <v>2</v>
      </c>
      <c r="I32" s="108">
        <f t="shared" si="0"/>
        <v>1</v>
      </c>
    </row>
    <row r="33" spans="1:9" ht="32.25">
      <c r="A33" s="89" t="s">
        <v>111</v>
      </c>
      <c r="B33" s="15" t="s">
        <v>7</v>
      </c>
      <c r="C33" s="15" t="s">
        <v>11</v>
      </c>
      <c r="D33" s="15" t="s">
        <v>110</v>
      </c>
      <c r="E33" s="24"/>
      <c r="F33" s="16"/>
      <c r="G33" s="20">
        <f>G34</f>
        <v>40.5</v>
      </c>
      <c r="H33" s="20">
        <f>H34</f>
        <v>40.5</v>
      </c>
      <c r="I33" s="108">
        <f t="shared" si="0"/>
        <v>1</v>
      </c>
    </row>
    <row r="34" spans="1:9" ht="18.75">
      <c r="A34" s="55" t="s">
        <v>66</v>
      </c>
      <c r="B34" s="15" t="s">
        <v>7</v>
      </c>
      <c r="C34" s="15" t="s">
        <v>11</v>
      </c>
      <c r="D34" s="15" t="s">
        <v>110</v>
      </c>
      <c r="E34" s="23">
        <v>120</v>
      </c>
      <c r="F34" s="16"/>
      <c r="G34" s="22">
        <f>G35+G36</f>
        <v>40.5</v>
      </c>
      <c r="H34" s="22">
        <f>H35+H36</f>
        <v>40.5</v>
      </c>
      <c r="I34" s="108">
        <f t="shared" si="0"/>
        <v>1</v>
      </c>
    </row>
    <row r="35" spans="1:9" ht="18.75">
      <c r="A35" s="56" t="s">
        <v>70</v>
      </c>
      <c r="B35" s="15" t="s">
        <v>7</v>
      </c>
      <c r="C35" s="15" t="s">
        <v>11</v>
      </c>
      <c r="D35" s="15" t="s">
        <v>110</v>
      </c>
      <c r="E35" s="23">
        <v>121</v>
      </c>
      <c r="F35" s="16"/>
      <c r="G35" s="22">
        <v>34.1</v>
      </c>
      <c r="H35" s="22">
        <v>34.1</v>
      </c>
      <c r="I35" s="108">
        <f t="shared" si="0"/>
        <v>1</v>
      </c>
    </row>
    <row r="36" spans="1:9" ht="18.75">
      <c r="A36" s="90" t="s">
        <v>61</v>
      </c>
      <c r="B36" s="15" t="s">
        <v>7</v>
      </c>
      <c r="C36" s="15" t="s">
        <v>11</v>
      </c>
      <c r="D36" s="15" t="s">
        <v>110</v>
      </c>
      <c r="E36" s="23">
        <v>129</v>
      </c>
      <c r="F36" s="16"/>
      <c r="G36" s="22">
        <v>6.4</v>
      </c>
      <c r="H36" s="22">
        <v>6.4</v>
      </c>
      <c r="I36" s="108">
        <f t="shared" si="0"/>
        <v>1</v>
      </c>
    </row>
    <row r="37" spans="1:9" ht="48">
      <c r="A37" s="84" t="s">
        <v>113</v>
      </c>
      <c r="B37" s="15" t="s">
        <v>7</v>
      </c>
      <c r="C37" s="15" t="s">
        <v>11</v>
      </c>
      <c r="D37" s="15" t="s">
        <v>114</v>
      </c>
      <c r="E37" s="24"/>
      <c r="F37" s="16"/>
      <c r="G37" s="20">
        <f>G38</f>
        <v>8.1</v>
      </c>
      <c r="H37" s="20">
        <f>H38</f>
        <v>8.1</v>
      </c>
      <c r="I37" s="108">
        <f t="shared" si="0"/>
        <v>1</v>
      </c>
    </row>
    <row r="38" spans="1:9" ht="18.75">
      <c r="A38" s="55" t="s">
        <v>66</v>
      </c>
      <c r="B38" s="15" t="s">
        <v>7</v>
      </c>
      <c r="C38" s="15" t="s">
        <v>11</v>
      </c>
      <c r="D38" s="15" t="s">
        <v>114</v>
      </c>
      <c r="E38" s="23">
        <v>120</v>
      </c>
      <c r="F38" s="16"/>
      <c r="G38" s="22">
        <f>G39+G40</f>
        <v>8.1</v>
      </c>
      <c r="H38" s="22">
        <f>H39+H40</f>
        <v>8.1</v>
      </c>
      <c r="I38" s="108">
        <f t="shared" si="0"/>
        <v>1</v>
      </c>
    </row>
    <row r="39" spans="1:9" ht="18.75">
      <c r="A39" s="56" t="s">
        <v>70</v>
      </c>
      <c r="B39" s="15" t="s">
        <v>7</v>
      </c>
      <c r="C39" s="15" t="s">
        <v>11</v>
      </c>
      <c r="D39" s="15" t="s">
        <v>114</v>
      </c>
      <c r="E39" s="23">
        <v>121</v>
      </c>
      <c r="F39" s="16"/>
      <c r="G39" s="22">
        <v>6.2</v>
      </c>
      <c r="H39" s="22">
        <v>6.2</v>
      </c>
      <c r="I39" s="108">
        <f t="shared" si="0"/>
        <v>1</v>
      </c>
    </row>
    <row r="40" spans="1:9" ht="18.75">
      <c r="A40" s="56" t="s">
        <v>61</v>
      </c>
      <c r="B40" s="15" t="s">
        <v>7</v>
      </c>
      <c r="C40" s="15" t="s">
        <v>11</v>
      </c>
      <c r="D40" s="15" t="s">
        <v>114</v>
      </c>
      <c r="E40" s="23">
        <v>129</v>
      </c>
      <c r="F40" s="16"/>
      <c r="G40" s="22">
        <v>1.9</v>
      </c>
      <c r="H40" s="22">
        <v>1.9</v>
      </c>
      <c r="I40" s="108">
        <f t="shared" si="0"/>
        <v>1</v>
      </c>
    </row>
    <row r="41" spans="1:9" ht="19.5">
      <c r="A41" s="8" t="s">
        <v>12</v>
      </c>
      <c r="B41" s="18" t="s">
        <v>7</v>
      </c>
      <c r="C41" s="18" t="s">
        <v>25</v>
      </c>
      <c r="D41" s="18"/>
      <c r="E41" s="18"/>
      <c r="F41" s="25"/>
      <c r="G41" s="19">
        <f>G42+G44</f>
        <v>789.95</v>
      </c>
      <c r="H41" s="19">
        <f>H42+H44</f>
        <v>731.9</v>
      </c>
      <c r="I41" s="108">
        <f t="shared" si="0"/>
        <v>0.9265143363504018</v>
      </c>
    </row>
    <row r="42" spans="1:9" ht="32.25">
      <c r="A42" s="11" t="s">
        <v>13</v>
      </c>
      <c r="B42" s="15" t="s">
        <v>7</v>
      </c>
      <c r="C42" s="15" t="s">
        <v>25</v>
      </c>
      <c r="D42" s="15" t="s">
        <v>87</v>
      </c>
      <c r="E42" s="27"/>
      <c r="F42" s="16"/>
      <c r="G42" s="20">
        <v>6.25</v>
      </c>
      <c r="H42" s="20">
        <v>6.25</v>
      </c>
      <c r="I42" s="108">
        <f t="shared" si="0"/>
        <v>1</v>
      </c>
    </row>
    <row r="43" spans="1:9" ht="18.75">
      <c r="A43" s="10" t="s">
        <v>67</v>
      </c>
      <c r="B43" s="15" t="s">
        <v>7</v>
      </c>
      <c r="C43" s="15" t="s">
        <v>25</v>
      </c>
      <c r="D43" s="15" t="s">
        <v>87</v>
      </c>
      <c r="E43" s="15" t="s">
        <v>38</v>
      </c>
      <c r="F43" s="28"/>
      <c r="G43" s="20">
        <v>6.25</v>
      </c>
      <c r="H43" s="20">
        <v>6.25</v>
      </c>
      <c r="I43" s="108">
        <f t="shared" si="0"/>
        <v>1</v>
      </c>
    </row>
    <row r="44" spans="1:9" ht="56.25">
      <c r="A44" s="59" t="s">
        <v>14</v>
      </c>
      <c r="B44" s="15" t="s">
        <v>7</v>
      </c>
      <c r="C44" s="15" t="s">
        <v>25</v>
      </c>
      <c r="D44" s="15" t="s">
        <v>69</v>
      </c>
      <c r="E44" s="27"/>
      <c r="F44" s="29" t="s">
        <v>30</v>
      </c>
      <c r="G44" s="30">
        <f>SUM(G45:G50)</f>
        <v>783.7</v>
      </c>
      <c r="H44" s="30">
        <f>SUM(H45:H50)</f>
        <v>725.65</v>
      </c>
      <c r="I44" s="108">
        <f t="shared" si="0"/>
        <v>0.9259282888860533</v>
      </c>
    </row>
    <row r="45" spans="1:9" ht="31.5">
      <c r="A45" s="55" t="s">
        <v>115</v>
      </c>
      <c r="B45" s="15" t="s">
        <v>7</v>
      </c>
      <c r="C45" s="15" t="s">
        <v>25</v>
      </c>
      <c r="D45" s="15" t="s">
        <v>69</v>
      </c>
      <c r="E45" s="15" t="s">
        <v>116</v>
      </c>
      <c r="F45" s="16"/>
      <c r="G45" s="20">
        <v>130</v>
      </c>
      <c r="H45" s="20">
        <v>113.53</v>
      </c>
      <c r="I45" s="108">
        <f t="shared" si="0"/>
        <v>0.8733076923076923</v>
      </c>
    </row>
    <row r="46" spans="1:9" ht="31.5">
      <c r="A46" s="55" t="s">
        <v>34</v>
      </c>
      <c r="B46" s="15" t="s">
        <v>7</v>
      </c>
      <c r="C46" s="15" t="s">
        <v>25</v>
      </c>
      <c r="D46" s="15" t="s">
        <v>69</v>
      </c>
      <c r="E46" s="15" t="s">
        <v>38</v>
      </c>
      <c r="F46" s="16"/>
      <c r="G46" s="20">
        <v>612.2</v>
      </c>
      <c r="H46" s="20">
        <v>592.12</v>
      </c>
      <c r="I46" s="108">
        <f t="shared" si="0"/>
        <v>0.9672002613524991</v>
      </c>
    </row>
    <row r="47" spans="1:9" ht="31.5">
      <c r="A47" s="55" t="s">
        <v>68</v>
      </c>
      <c r="B47" s="15" t="s">
        <v>7</v>
      </c>
      <c r="C47" s="15" t="s">
        <v>25</v>
      </c>
      <c r="D47" s="15" t="s">
        <v>69</v>
      </c>
      <c r="E47" s="15" t="s">
        <v>65</v>
      </c>
      <c r="F47" s="16"/>
      <c r="G47" s="20">
        <v>20.5</v>
      </c>
      <c r="H47" s="20">
        <v>11.2</v>
      </c>
      <c r="I47" s="108">
        <f t="shared" si="0"/>
        <v>0.5463414634146341</v>
      </c>
    </row>
    <row r="48" spans="1:9" ht="18.75">
      <c r="A48" s="55" t="s">
        <v>35</v>
      </c>
      <c r="B48" s="15" t="s">
        <v>7</v>
      </c>
      <c r="C48" s="15" t="s">
        <v>25</v>
      </c>
      <c r="D48" s="15" t="s">
        <v>69</v>
      </c>
      <c r="E48" s="23">
        <v>851</v>
      </c>
      <c r="F48" s="16"/>
      <c r="G48" s="20">
        <v>8</v>
      </c>
      <c r="H48" s="20">
        <v>1.8</v>
      </c>
      <c r="I48" s="108">
        <f t="shared" si="0"/>
        <v>0.225</v>
      </c>
    </row>
    <row r="49" spans="1:9" ht="18.75">
      <c r="A49" s="55" t="s">
        <v>36</v>
      </c>
      <c r="B49" s="15" t="s">
        <v>7</v>
      </c>
      <c r="C49" s="15" t="s">
        <v>25</v>
      </c>
      <c r="D49" s="15" t="s">
        <v>69</v>
      </c>
      <c r="E49" s="23">
        <v>852</v>
      </c>
      <c r="F49" s="16"/>
      <c r="G49" s="20">
        <v>11</v>
      </c>
      <c r="H49" s="20">
        <v>5.74</v>
      </c>
      <c r="I49" s="108">
        <f t="shared" si="0"/>
        <v>0.5218181818181818</v>
      </c>
    </row>
    <row r="50" spans="1:9" ht="18.75">
      <c r="A50" s="55" t="s">
        <v>123</v>
      </c>
      <c r="B50" s="15" t="s">
        <v>7</v>
      </c>
      <c r="C50" s="15" t="s">
        <v>25</v>
      </c>
      <c r="D50" s="15" t="s">
        <v>69</v>
      </c>
      <c r="E50" s="23">
        <v>853</v>
      </c>
      <c r="F50" s="16"/>
      <c r="G50" s="20">
        <v>2</v>
      </c>
      <c r="H50" s="20">
        <v>1.26</v>
      </c>
      <c r="I50" s="108">
        <f t="shared" si="0"/>
        <v>0.63</v>
      </c>
    </row>
    <row r="51" spans="1:9" ht="18.75">
      <c r="A51" s="78" t="s">
        <v>26</v>
      </c>
      <c r="B51" s="74" t="s">
        <v>8</v>
      </c>
      <c r="C51" s="75"/>
      <c r="D51" s="75"/>
      <c r="E51" s="75"/>
      <c r="F51" s="76"/>
      <c r="G51" s="79">
        <f aca="true" t="shared" si="1" ref="G51:H53">G52</f>
        <v>128.3</v>
      </c>
      <c r="H51" s="79">
        <f t="shared" si="1"/>
        <v>128.3</v>
      </c>
      <c r="I51" s="107">
        <f t="shared" si="0"/>
        <v>1</v>
      </c>
    </row>
    <row r="52" spans="1:9" ht="19.5">
      <c r="A52" s="9" t="s">
        <v>27</v>
      </c>
      <c r="B52" s="18" t="s">
        <v>8</v>
      </c>
      <c r="C52" s="18" t="s">
        <v>16</v>
      </c>
      <c r="D52" s="18"/>
      <c r="E52" s="37"/>
      <c r="F52" s="25"/>
      <c r="G52" s="19">
        <f t="shared" si="1"/>
        <v>128.3</v>
      </c>
      <c r="H52" s="19">
        <f t="shared" si="1"/>
        <v>128.3</v>
      </c>
      <c r="I52" s="108">
        <f t="shared" si="0"/>
        <v>1</v>
      </c>
    </row>
    <row r="53" spans="1:9" ht="32.25">
      <c r="A53" s="11" t="s">
        <v>28</v>
      </c>
      <c r="B53" s="15" t="s">
        <v>8</v>
      </c>
      <c r="C53" s="15" t="s">
        <v>16</v>
      </c>
      <c r="D53" s="15" t="s">
        <v>71</v>
      </c>
      <c r="E53" s="15"/>
      <c r="F53" s="16"/>
      <c r="G53" s="20">
        <f t="shared" si="1"/>
        <v>128.3</v>
      </c>
      <c r="H53" s="20">
        <f t="shared" si="1"/>
        <v>128.3</v>
      </c>
      <c r="I53" s="108">
        <f t="shared" si="0"/>
        <v>1</v>
      </c>
    </row>
    <row r="54" spans="1:9" ht="18.75">
      <c r="A54" s="40" t="s">
        <v>66</v>
      </c>
      <c r="B54" s="15" t="s">
        <v>8</v>
      </c>
      <c r="C54" s="15" t="s">
        <v>16</v>
      </c>
      <c r="D54" s="15" t="s">
        <v>71</v>
      </c>
      <c r="E54" s="15" t="s">
        <v>29</v>
      </c>
      <c r="F54" s="16"/>
      <c r="G54" s="20">
        <f>SUM(G55:G56)</f>
        <v>128.3</v>
      </c>
      <c r="H54" s="20">
        <f>SUM(H55:H56)</f>
        <v>128.3</v>
      </c>
      <c r="I54" s="108">
        <f t="shared" si="0"/>
        <v>1</v>
      </c>
    </row>
    <row r="55" spans="1:9" ht="18.75">
      <c r="A55" s="12" t="s">
        <v>70</v>
      </c>
      <c r="B55" s="15" t="s">
        <v>8</v>
      </c>
      <c r="C55" s="15" t="s">
        <v>16</v>
      </c>
      <c r="D55" s="15" t="s">
        <v>71</v>
      </c>
      <c r="E55" s="15" t="s">
        <v>31</v>
      </c>
      <c r="F55" s="16"/>
      <c r="G55" s="20">
        <v>98.5</v>
      </c>
      <c r="H55" s="20">
        <v>98.5</v>
      </c>
      <c r="I55" s="108">
        <f t="shared" si="0"/>
        <v>1</v>
      </c>
    </row>
    <row r="56" spans="1:9" ht="18.75">
      <c r="A56" s="10" t="s">
        <v>63</v>
      </c>
      <c r="B56" s="15" t="s">
        <v>8</v>
      </c>
      <c r="C56" s="15" t="s">
        <v>16</v>
      </c>
      <c r="D56" s="15" t="s">
        <v>71</v>
      </c>
      <c r="E56" s="15" t="s">
        <v>60</v>
      </c>
      <c r="F56" s="16"/>
      <c r="G56" s="20">
        <v>29.8</v>
      </c>
      <c r="H56" s="20">
        <v>29.8</v>
      </c>
      <c r="I56" s="108">
        <f t="shared" si="0"/>
        <v>1</v>
      </c>
    </row>
    <row r="57" spans="1:9" ht="37.5">
      <c r="A57" s="80" t="s">
        <v>15</v>
      </c>
      <c r="B57" s="74" t="s">
        <v>16</v>
      </c>
      <c r="C57" s="75"/>
      <c r="D57" s="75"/>
      <c r="E57" s="75"/>
      <c r="F57" s="76"/>
      <c r="G57" s="79">
        <f aca="true" t="shared" si="2" ref="G57:H59">G58</f>
        <v>92.7</v>
      </c>
      <c r="H57" s="79">
        <f t="shared" si="2"/>
        <v>92.7</v>
      </c>
      <c r="I57" s="107">
        <f t="shared" si="0"/>
        <v>1</v>
      </c>
    </row>
    <row r="58" spans="1:9" ht="31.5">
      <c r="A58" s="9" t="s">
        <v>73</v>
      </c>
      <c r="B58" s="18" t="s">
        <v>16</v>
      </c>
      <c r="C58" s="18" t="s">
        <v>56</v>
      </c>
      <c r="D58" s="18"/>
      <c r="E58" s="18"/>
      <c r="F58" s="38"/>
      <c r="G58" s="19">
        <f t="shared" si="2"/>
        <v>92.7</v>
      </c>
      <c r="H58" s="19">
        <f t="shared" si="2"/>
        <v>92.7</v>
      </c>
      <c r="I58" s="108">
        <f t="shared" si="0"/>
        <v>1</v>
      </c>
    </row>
    <row r="59" spans="1:9" ht="30.75">
      <c r="A59" s="36" t="s">
        <v>93</v>
      </c>
      <c r="B59" s="15" t="s">
        <v>16</v>
      </c>
      <c r="C59" s="15" t="s">
        <v>56</v>
      </c>
      <c r="D59" s="15" t="s">
        <v>103</v>
      </c>
      <c r="E59" s="15"/>
      <c r="F59" s="16"/>
      <c r="G59" s="22">
        <f t="shared" si="2"/>
        <v>92.7</v>
      </c>
      <c r="H59" s="22">
        <f t="shared" si="2"/>
        <v>92.7</v>
      </c>
      <c r="I59" s="108">
        <f t="shared" si="0"/>
        <v>1</v>
      </c>
    </row>
    <row r="60" spans="1:9" ht="30">
      <c r="A60" s="60" t="s">
        <v>34</v>
      </c>
      <c r="B60" s="15" t="s">
        <v>16</v>
      </c>
      <c r="C60" s="15" t="s">
        <v>56</v>
      </c>
      <c r="D60" s="15" t="s">
        <v>97</v>
      </c>
      <c r="E60" s="15" t="s">
        <v>38</v>
      </c>
      <c r="F60" s="16"/>
      <c r="G60" s="17">
        <v>92.7</v>
      </c>
      <c r="H60" s="17">
        <v>92.7</v>
      </c>
      <c r="I60" s="108">
        <f t="shared" si="0"/>
        <v>1</v>
      </c>
    </row>
    <row r="61" spans="1:9" ht="18.75">
      <c r="A61" s="78" t="s">
        <v>17</v>
      </c>
      <c r="B61" s="74" t="s">
        <v>11</v>
      </c>
      <c r="C61" s="75"/>
      <c r="D61" s="75"/>
      <c r="E61" s="75"/>
      <c r="F61" s="76"/>
      <c r="G61" s="79">
        <f>G62+G69</f>
        <v>12976.08</v>
      </c>
      <c r="H61" s="79">
        <f>H62+H69</f>
        <v>8487.61</v>
      </c>
      <c r="I61" s="107">
        <f t="shared" si="0"/>
        <v>0.6540966146941142</v>
      </c>
    </row>
    <row r="62" spans="1:9" ht="19.5">
      <c r="A62" s="9" t="s">
        <v>39</v>
      </c>
      <c r="B62" s="18" t="s">
        <v>11</v>
      </c>
      <c r="C62" s="18" t="s">
        <v>7</v>
      </c>
      <c r="D62" s="37"/>
      <c r="E62" s="37"/>
      <c r="F62" s="25"/>
      <c r="G62" s="19">
        <f>G63+G65</f>
        <v>13.08</v>
      </c>
      <c r="H62" s="19">
        <f>H63+H65</f>
        <v>13.08</v>
      </c>
      <c r="I62" s="108">
        <f t="shared" si="0"/>
        <v>1</v>
      </c>
    </row>
    <row r="63" spans="1:9" ht="18.75">
      <c r="A63" s="11" t="s">
        <v>129</v>
      </c>
      <c r="B63" s="27" t="s">
        <v>11</v>
      </c>
      <c r="C63" s="15" t="s">
        <v>7</v>
      </c>
      <c r="D63" s="35" t="s">
        <v>130</v>
      </c>
      <c r="E63" s="15"/>
      <c r="F63" s="16"/>
      <c r="G63" s="22">
        <f>G64</f>
        <v>10</v>
      </c>
      <c r="H63" s="22">
        <f>H64</f>
        <v>10</v>
      </c>
      <c r="I63" s="108">
        <f t="shared" si="0"/>
        <v>1</v>
      </c>
    </row>
    <row r="64" spans="1:9" ht="18.75">
      <c r="A64" s="10" t="s">
        <v>131</v>
      </c>
      <c r="B64" s="27" t="s">
        <v>11</v>
      </c>
      <c r="C64" s="15" t="s">
        <v>7</v>
      </c>
      <c r="D64" s="35" t="s">
        <v>130</v>
      </c>
      <c r="E64" s="15" t="s">
        <v>31</v>
      </c>
      <c r="F64" s="16"/>
      <c r="G64" s="22">
        <v>10</v>
      </c>
      <c r="H64" s="22">
        <v>10</v>
      </c>
      <c r="I64" s="108">
        <f t="shared" si="0"/>
        <v>1</v>
      </c>
    </row>
    <row r="65" spans="1:9" ht="32.25">
      <c r="A65" s="11" t="s">
        <v>133</v>
      </c>
      <c r="B65" s="27" t="s">
        <v>11</v>
      </c>
      <c r="C65" s="15" t="s">
        <v>7</v>
      </c>
      <c r="D65" s="35" t="s">
        <v>134</v>
      </c>
      <c r="E65" s="15"/>
      <c r="F65" s="16"/>
      <c r="G65" s="22">
        <f>G66</f>
        <v>3.08</v>
      </c>
      <c r="H65" s="22">
        <f>H66</f>
        <v>3.08</v>
      </c>
      <c r="I65" s="108">
        <f t="shared" si="0"/>
        <v>1</v>
      </c>
    </row>
    <row r="66" spans="1:9" ht="18.75">
      <c r="A66" s="59" t="s">
        <v>135</v>
      </c>
      <c r="B66" s="27" t="s">
        <v>11</v>
      </c>
      <c r="C66" s="15" t="s">
        <v>7</v>
      </c>
      <c r="D66" s="35" t="s">
        <v>134</v>
      </c>
      <c r="E66" s="15" t="s">
        <v>29</v>
      </c>
      <c r="F66" s="16"/>
      <c r="G66" s="22">
        <f>G68+G67</f>
        <v>3.08</v>
      </c>
      <c r="H66" s="22">
        <f>H68+H67</f>
        <v>3.08</v>
      </c>
      <c r="I66" s="108">
        <f t="shared" si="0"/>
        <v>1</v>
      </c>
    </row>
    <row r="67" spans="1:9" ht="18.75">
      <c r="A67" s="12" t="s">
        <v>70</v>
      </c>
      <c r="B67" s="27" t="s">
        <v>11</v>
      </c>
      <c r="C67" s="15" t="s">
        <v>7</v>
      </c>
      <c r="D67" s="35" t="s">
        <v>134</v>
      </c>
      <c r="E67" s="15" t="s">
        <v>31</v>
      </c>
      <c r="F67" s="16"/>
      <c r="G67" s="22">
        <v>0.04</v>
      </c>
      <c r="H67" s="22">
        <v>0.04</v>
      </c>
      <c r="I67" s="108">
        <f t="shared" si="0"/>
        <v>1</v>
      </c>
    </row>
    <row r="68" spans="1:9" ht="18.75">
      <c r="A68" s="10" t="s">
        <v>63</v>
      </c>
      <c r="B68" s="27" t="s">
        <v>11</v>
      </c>
      <c r="C68" s="15" t="s">
        <v>7</v>
      </c>
      <c r="D68" s="35" t="s">
        <v>134</v>
      </c>
      <c r="E68" s="15" t="s">
        <v>60</v>
      </c>
      <c r="F68" s="16"/>
      <c r="G68" s="22">
        <v>3.04</v>
      </c>
      <c r="H68" s="22">
        <v>3.04</v>
      </c>
      <c r="I68" s="108">
        <f t="shared" si="0"/>
        <v>1</v>
      </c>
    </row>
    <row r="69" spans="1:9" ht="19.5">
      <c r="A69" s="4" t="s">
        <v>136</v>
      </c>
      <c r="B69" s="18" t="s">
        <v>11</v>
      </c>
      <c r="C69" s="18" t="s">
        <v>57</v>
      </c>
      <c r="D69" s="112"/>
      <c r="E69" s="18"/>
      <c r="F69" s="38"/>
      <c r="G69" s="111">
        <f>G70+G72</f>
        <v>12963</v>
      </c>
      <c r="H69" s="111">
        <f>H70+H72</f>
        <v>8474.53</v>
      </c>
      <c r="I69" s="108">
        <f t="shared" si="0"/>
        <v>0.6537475892926021</v>
      </c>
    </row>
    <row r="70" spans="1:9" ht="31.5">
      <c r="A70" s="101" t="s">
        <v>141</v>
      </c>
      <c r="B70" s="27" t="s">
        <v>11</v>
      </c>
      <c r="C70" s="15" t="s">
        <v>57</v>
      </c>
      <c r="D70" s="35" t="s">
        <v>142</v>
      </c>
      <c r="E70" s="15"/>
      <c r="F70" s="16"/>
      <c r="G70" s="22">
        <f>G71</f>
        <v>6645.4</v>
      </c>
      <c r="H70" s="22">
        <f>H71</f>
        <v>6645.42</v>
      </c>
      <c r="I70" s="108">
        <f t="shared" si="0"/>
        <v>1.000003009600626</v>
      </c>
    </row>
    <row r="71" spans="1:9" ht="18.75">
      <c r="A71" s="102" t="s">
        <v>92</v>
      </c>
      <c r="B71" s="27" t="s">
        <v>11</v>
      </c>
      <c r="C71" s="15" t="s">
        <v>57</v>
      </c>
      <c r="D71" s="35" t="s">
        <v>142</v>
      </c>
      <c r="E71" s="15" t="s">
        <v>38</v>
      </c>
      <c r="F71" s="16"/>
      <c r="G71" s="22">
        <v>6645.4</v>
      </c>
      <c r="H71" s="22">
        <v>6645.42</v>
      </c>
      <c r="I71" s="108">
        <f t="shared" si="0"/>
        <v>1.000003009600626</v>
      </c>
    </row>
    <row r="72" spans="1:9" ht="31.5">
      <c r="A72" s="55" t="s">
        <v>74</v>
      </c>
      <c r="B72" s="27" t="s">
        <v>11</v>
      </c>
      <c r="C72" s="15" t="s">
        <v>57</v>
      </c>
      <c r="D72" s="15" t="s">
        <v>75</v>
      </c>
      <c r="E72" s="15"/>
      <c r="F72" s="16"/>
      <c r="G72" s="17">
        <f>G73</f>
        <v>6317.6</v>
      </c>
      <c r="H72" s="17">
        <f>H73</f>
        <v>1829.11</v>
      </c>
      <c r="I72" s="108">
        <f t="shared" si="0"/>
        <v>0.2895260858553881</v>
      </c>
    </row>
    <row r="73" spans="1:9" ht="18.75">
      <c r="A73" s="55" t="s">
        <v>92</v>
      </c>
      <c r="B73" s="27" t="s">
        <v>11</v>
      </c>
      <c r="C73" s="15" t="s">
        <v>57</v>
      </c>
      <c r="D73" s="15" t="s">
        <v>75</v>
      </c>
      <c r="E73" s="15" t="s">
        <v>38</v>
      </c>
      <c r="F73" s="16"/>
      <c r="G73" s="17">
        <v>6317.6</v>
      </c>
      <c r="H73" s="17">
        <v>1829.11</v>
      </c>
      <c r="I73" s="108">
        <f t="shared" si="0"/>
        <v>0.2895260858553881</v>
      </c>
    </row>
    <row r="74" spans="1:9" ht="18.75">
      <c r="A74" s="78" t="s">
        <v>45</v>
      </c>
      <c r="B74" s="74" t="s">
        <v>46</v>
      </c>
      <c r="C74" s="74"/>
      <c r="D74" s="74"/>
      <c r="E74" s="74"/>
      <c r="F74" s="76"/>
      <c r="G74" s="79">
        <f>G75+G80+G85</f>
        <v>24129.48</v>
      </c>
      <c r="H74" s="79">
        <f>H75+H80+H85</f>
        <v>20537.28</v>
      </c>
      <c r="I74" s="107">
        <f aca="true" t="shared" si="3" ref="I74:I129">H74/G74</f>
        <v>0.8511281635576067</v>
      </c>
    </row>
    <row r="75" spans="1:9" ht="19.5">
      <c r="A75" s="8" t="s">
        <v>47</v>
      </c>
      <c r="B75" s="18" t="s">
        <v>46</v>
      </c>
      <c r="C75" s="18" t="s">
        <v>7</v>
      </c>
      <c r="D75" s="18"/>
      <c r="E75" s="18"/>
      <c r="F75" s="25"/>
      <c r="G75" s="19">
        <f>SUM(G76:G79)</f>
        <v>22523.28</v>
      </c>
      <c r="H75" s="19">
        <f>SUM(H76:H79)</f>
        <v>18952.27</v>
      </c>
      <c r="I75" s="108">
        <f t="shared" si="3"/>
        <v>0.8414524882699146</v>
      </c>
    </row>
    <row r="76" spans="1:9" ht="18.75">
      <c r="A76" s="88" t="s">
        <v>77</v>
      </c>
      <c r="B76" s="15" t="s">
        <v>46</v>
      </c>
      <c r="C76" s="15" t="s">
        <v>7</v>
      </c>
      <c r="D76" s="15" t="s">
        <v>78</v>
      </c>
      <c r="E76" s="21">
        <v>244</v>
      </c>
      <c r="F76" s="16"/>
      <c r="G76" s="20">
        <v>414</v>
      </c>
      <c r="H76" s="20">
        <v>366.45</v>
      </c>
      <c r="I76" s="108">
        <f t="shared" si="3"/>
        <v>0.8851449275362319</v>
      </c>
    </row>
    <row r="77" spans="1:9" ht="18.75">
      <c r="A77" s="88" t="s">
        <v>79</v>
      </c>
      <c r="B77" s="15" t="s">
        <v>46</v>
      </c>
      <c r="C77" s="15" t="s">
        <v>7</v>
      </c>
      <c r="D77" s="15" t="s">
        <v>76</v>
      </c>
      <c r="E77" s="15" t="s">
        <v>38</v>
      </c>
      <c r="F77" s="16"/>
      <c r="G77" s="17">
        <v>426.98</v>
      </c>
      <c r="H77" s="17">
        <v>426.98</v>
      </c>
      <c r="I77" s="108">
        <f t="shared" si="3"/>
        <v>1</v>
      </c>
    </row>
    <row r="78" spans="1:9" ht="47.25">
      <c r="A78" s="88" t="s">
        <v>117</v>
      </c>
      <c r="B78" s="15" t="s">
        <v>46</v>
      </c>
      <c r="C78" s="15" t="s">
        <v>7</v>
      </c>
      <c r="D78" s="15" t="s">
        <v>118</v>
      </c>
      <c r="E78" s="15" t="s">
        <v>119</v>
      </c>
      <c r="F78" s="16"/>
      <c r="G78" s="17">
        <v>16662</v>
      </c>
      <c r="H78" s="17">
        <v>16662</v>
      </c>
      <c r="I78" s="108">
        <f t="shared" si="3"/>
        <v>1</v>
      </c>
    </row>
    <row r="79" spans="1:9" ht="47.25">
      <c r="A79" s="55" t="s">
        <v>120</v>
      </c>
      <c r="B79" s="15" t="s">
        <v>46</v>
      </c>
      <c r="C79" s="15" t="s">
        <v>7</v>
      </c>
      <c r="D79" s="15" t="s">
        <v>121</v>
      </c>
      <c r="E79" s="15" t="s">
        <v>119</v>
      </c>
      <c r="F79" s="16"/>
      <c r="G79" s="17">
        <v>5020.3</v>
      </c>
      <c r="H79" s="17">
        <v>1496.84</v>
      </c>
      <c r="I79" s="108">
        <f t="shared" si="3"/>
        <v>0.29815748062864766</v>
      </c>
    </row>
    <row r="80" spans="1:9" ht="19.5">
      <c r="A80" s="8" t="s">
        <v>48</v>
      </c>
      <c r="B80" s="18" t="s">
        <v>46</v>
      </c>
      <c r="C80" s="18" t="s">
        <v>8</v>
      </c>
      <c r="D80" s="18"/>
      <c r="E80" s="18"/>
      <c r="F80" s="25"/>
      <c r="G80" s="19">
        <f>G81+G83</f>
        <v>326.4</v>
      </c>
      <c r="H80" s="19">
        <f>H81+H83</f>
        <v>318.01</v>
      </c>
      <c r="I80" s="108">
        <f t="shared" si="3"/>
        <v>0.974295343137255</v>
      </c>
    </row>
    <row r="81" spans="1:9" ht="18.75">
      <c r="A81" s="55" t="s">
        <v>49</v>
      </c>
      <c r="B81" s="15" t="s">
        <v>46</v>
      </c>
      <c r="C81" s="15" t="s">
        <v>8</v>
      </c>
      <c r="D81" s="15" t="s">
        <v>76</v>
      </c>
      <c r="E81" s="23"/>
      <c r="F81" s="16"/>
      <c r="G81" s="17">
        <f>G82</f>
        <v>209</v>
      </c>
      <c r="H81" s="17">
        <f>H82</f>
        <v>208.26</v>
      </c>
      <c r="I81" s="108">
        <f t="shared" si="3"/>
        <v>0.9964593301435406</v>
      </c>
    </row>
    <row r="82" spans="1:9" ht="18.75">
      <c r="A82" s="55" t="s">
        <v>67</v>
      </c>
      <c r="B82" s="15" t="s">
        <v>46</v>
      </c>
      <c r="C82" s="15" t="s">
        <v>8</v>
      </c>
      <c r="D82" s="15" t="s">
        <v>76</v>
      </c>
      <c r="E82" s="24">
        <v>244</v>
      </c>
      <c r="F82" s="16"/>
      <c r="G82" s="17">
        <v>209</v>
      </c>
      <c r="H82" s="17">
        <v>208.26</v>
      </c>
      <c r="I82" s="108">
        <f t="shared" si="3"/>
        <v>0.9964593301435406</v>
      </c>
    </row>
    <row r="83" spans="1:9" ht="18.75">
      <c r="A83" s="55" t="s">
        <v>49</v>
      </c>
      <c r="B83" s="15" t="s">
        <v>46</v>
      </c>
      <c r="C83" s="15" t="s">
        <v>8</v>
      </c>
      <c r="D83" s="15" t="s">
        <v>132</v>
      </c>
      <c r="E83" s="23"/>
      <c r="F83" s="16"/>
      <c r="G83" s="17">
        <f>G84</f>
        <v>117.4</v>
      </c>
      <c r="H83" s="17">
        <f>H84</f>
        <v>109.75</v>
      </c>
      <c r="I83" s="108">
        <f t="shared" si="3"/>
        <v>0.9348381601362862</v>
      </c>
    </row>
    <row r="84" spans="1:9" ht="18.75">
      <c r="A84" s="55" t="s">
        <v>67</v>
      </c>
      <c r="B84" s="15" t="s">
        <v>46</v>
      </c>
      <c r="C84" s="15" t="s">
        <v>8</v>
      </c>
      <c r="D84" s="15" t="s">
        <v>132</v>
      </c>
      <c r="E84" s="24">
        <v>244</v>
      </c>
      <c r="F84" s="16"/>
      <c r="G84" s="17">
        <v>117.4</v>
      </c>
      <c r="H84" s="17">
        <v>109.75</v>
      </c>
      <c r="I84" s="108">
        <f t="shared" si="3"/>
        <v>0.9348381601362862</v>
      </c>
    </row>
    <row r="85" spans="1:9" ht="19.5">
      <c r="A85" s="8" t="s">
        <v>50</v>
      </c>
      <c r="B85" s="18" t="s">
        <v>46</v>
      </c>
      <c r="C85" s="18" t="s">
        <v>16</v>
      </c>
      <c r="D85" s="37"/>
      <c r="E85" s="37"/>
      <c r="F85" s="25"/>
      <c r="G85" s="39">
        <f>G86+G89+G90+G92+G93+G94+G91</f>
        <v>1279.8</v>
      </c>
      <c r="H85" s="39">
        <f>H86+H89+H90+H92+H93+H94+H91</f>
        <v>1266.9999999999998</v>
      </c>
      <c r="I85" s="108">
        <f t="shared" si="3"/>
        <v>0.989998437255821</v>
      </c>
    </row>
    <row r="86" spans="1:9" ht="18.75">
      <c r="A86" s="40" t="s">
        <v>51</v>
      </c>
      <c r="B86" s="15" t="s">
        <v>46</v>
      </c>
      <c r="C86" s="15" t="s">
        <v>16</v>
      </c>
      <c r="D86" s="15" t="s">
        <v>80</v>
      </c>
      <c r="E86" s="15"/>
      <c r="F86" s="16"/>
      <c r="G86" s="20">
        <f>SUM(G87:G88)</f>
        <v>31.9</v>
      </c>
      <c r="H86" s="20">
        <f>SUM(H87:H88)</f>
        <v>28.3</v>
      </c>
      <c r="I86" s="108">
        <f t="shared" si="3"/>
        <v>0.8871473354231976</v>
      </c>
    </row>
    <row r="87" spans="1:9" ht="32.25">
      <c r="A87" s="12" t="s">
        <v>122</v>
      </c>
      <c r="B87" s="15" t="s">
        <v>46</v>
      </c>
      <c r="C87" s="15" t="s">
        <v>16</v>
      </c>
      <c r="D87" s="15" t="s">
        <v>80</v>
      </c>
      <c r="E87" s="15" t="s">
        <v>38</v>
      </c>
      <c r="F87" s="16"/>
      <c r="G87" s="20">
        <v>2</v>
      </c>
      <c r="H87" s="20">
        <v>0</v>
      </c>
      <c r="I87" s="108">
        <f t="shared" si="3"/>
        <v>0</v>
      </c>
    </row>
    <row r="88" spans="1:9" ht="18.75">
      <c r="A88" s="10" t="s">
        <v>123</v>
      </c>
      <c r="B88" s="15" t="s">
        <v>46</v>
      </c>
      <c r="C88" s="15" t="s">
        <v>16</v>
      </c>
      <c r="D88" s="15" t="s">
        <v>80</v>
      </c>
      <c r="E88" s="15" t="s">
        <v>124</v>
      </c>
      <c r="F88" s="16"/>
      <c r="G88" s="20">
        <v>29.9</v>
      </c>
      <c r="H88" s="20">
        <v>28.3</v>
      </c>
      <c r="I88" s="108">
        <f t="shared" si="3"/>
        <v>0.9464882943143813</v>
      </c>
    </row>
    <row r="89" spans="1:9" ht="18.75">
      <c r="A89" s="88" t="s">
        <v>52</v>
      </c>
      <c r="B89" s="15" t="s">
        <v>46</v>
      </c>
      <c r="C89" s="15" t="s">
        <v>16</v>
      </c>
      <c r="D89" s="15" t="s">
        <v>99</v>
      </c>
      <c r="E89" s="15" t="s">
        <v>38</v>
      </c>
      <c r="F89" s="16"/>
      <c r="G89" s="20">
        <v>1</v>
      </c>
      <c r="H89" s="20">
        <v>0</v>
      </c>
      <c r="I89" s="108">
        <f t="shared" si="3"/>
        <v>0</v>
      </c>
    </row>
    <row r="90" spans="1:9" ht="18.75">
      <c r="A90" s="88" t="s">
        <v>53</v>
      </c>
      <c r="B90" s="15" t="s">
        <v>46</v>
      </c>
      <c r="C90" s="15" t="s">
        <v>16</v>
      </c>
      <c r="D90" s="15" t="s">
        <v>100</v>
      </c>
      <c r="E90" s="15" t="s">
        <v>38</v>
      </c>
      <c r="F90" s="16"/>
      <c r="G90" s="20">
        <v>0</v>
      </c>
      <c r="H90" s="20">
        <v>0</v>
      </c>
      <c r="I90" s="108"/>
    </row>
    <row r="91" spans="1:9" ht="18.75">
      <c r="A91" s="88" t="s">
        <v>81</v>
      </c>
      <c r="B91" s="15" t="s">
        <v>46</v>
      </c>
      <c r="C91" s="15" t="s">
        <v>16</v>
      </c>
      <c r="D91" s="15" t="s">
        <v>137</v>
      </c>
      <c r="E91" s="15" t="s">
        <v>38</v>
      </c>
      <c r="F91" s="16"/>
      <c r="G91" s="20">
        <v>109.8</v>
      </c>
      <c r="H91" s="20">
        <v>109.8</v>
      </c>
      <c r="I91" s="108">
        <f t="shared" si="3"/>
        <v>1</v>
      </c>
    </row>
    <row r="92" spans="1:9" ht="18.75">
      <c r="A92" s="88" t="s">
        <v>81</v>
      </c>
      <c r="B92" s="15" t="s">
        <v>46</v>
      </c>
      <c r="C92" s="15" t="s">
        <v>16</v>
      </c>
      <c r="D92" s="15" t="s">
        <v>76</v>
      </c>
      <c r="E92" s="15" t="s">
        <v>38</v>
      </c>
      <c r="F92" s="16"/>
      <c r="G92" s="20">
        <v>334.1</v>
      </c>
      <c r="H92" s="20">
        <v>333.9</v>
      </c>
      <c r="I92" s="108">
        <f t="shared" si="3"/>
        <v>0.9994013768332833</v>
      </c>
    </row>
    <row r="93" spans="1:9" ht="31.5">
      <c r="A93" s="88" t="s">
        <v>126</v>
      </c>
      <c r="B93" s="15" t="s">
        <v>46</v>
      </c>
      <c r="C93" s="15" t="s">
        <v>16</v>
      </c>
      <c r="D93" s="15" t="s">
        <v>125</v>
      </c>
      <c r="E93" s="15" t="s">
        <v>38</v>
      </c>
      <c r="F93" s="16"/>
      <c r="G93" s="20">
        <v>654.4</v>
      </c>
      <c r="H93" s="20">
        <v>646.4</v>
      </c>
      <c r="I93" s="108">
        <f t="shared" si="3"/>
        <v>0.9877750611246944</v>
      </c>
    </row>
    <row r="94" spans="1:9" ht="47.25">
      <c r="A94" s="55" t="s">
        <v>127</v>
      </c>
      <c r="B94" s="15" t="s">
        <v>46</v>
      </c>
      <c r="C94" s="15" t="s">
        <v>16</v>
      </c>
      <c r="D94" s="15" t="s">
        <v>128</v>
      </c>
      <c r="E94" s="15" t="s">
        <v>38</v>
      </c>
      <c r="F94" s="16"/>
      <c r="G94" s="20">
        <v>148.6</v>
      </c>
      <c r="H94" s="20">
        <v>148.6</v>
      </c>
      <c r="I94" s="108">
        <f t="shared" si="3"/>
        <v>1</v>
      </c>
    </row>
    <row r="95" spans="1:9" ht="18.75">
      <c r="A95" s="78" t="s">
        <v>19</v>
      </c>
      <c r="B95" s="74" t="s">
        <v>18</v>
      </c>
      <c r="C95" s="74"/>
      <c r="D95" s="74"/>
      <c r="E95" s="74"/>
      <c r="F95" s="76"/>
      <c r="G95" s="79">
        <f>G97+G117</f>
        <v>4316.3009999999995</v>
      </c>
      <c r="H95" s="79">
        <f>H97+H117</f>
        <v>4316.191</v>
      </c>
      <c r="I95" s="107">
        <f t="shared" si="3"/>
        <v>0.9999745152156906</v>
      </c>
    </row>
    <row r="96" spans="1:9" ht="18.75">
      <c r="A96" s="4" t="s">
        <v>44</v>
      </c>
      <c r="B96" s="27"/>
      <c r="C96" s="27"/>
      <c r="D96" s="27"/>
      <c r="E96" s="27"/>
      <c r="F96" s="16"/>
      <c r="G96" s="20"/>
      <c r="H96" s="20"/>
      <c r="I96" s="108"/>
    </row>
    <row r="97" spans="1:9" ht="19.5">
      <c r="A97" s="3" t="s">
        <v>64</v>
      </c>
      <c r="B97" s="18" t="s">
        <v>18</v>
      </c>
      <c r="C97" s="18" t="s">
        <v>7</v>
      </c>
      <c r="D97" s="18"/>
      <c r="E97" s="18"/>
      <c r="F97" s="38"/>
      <c r="G97" s="19">
        <f>G98+G102+G103+G104+G109+G112+G105+G115+G107</f>
        <v>3134.801</v>
      </c>
      <c r="H97" s="19">
        <f>H98+H102+H103+H104+H109+H112+H105+H115+H107</f>
        <v>3134.691</v>
      </c>
      <c r="I97" s="113">
        <f t="shared" si="3"/>
        <v>0.9999649100533016</v>
      </c>
    </row>
    <row r="98" spans="1:9" ht="18.75">
      <c r="A98" s="55" t="s">
        <v>37</v>
      </c>
      <c r="B98" s="15" t="s">
        <v>18</v>
      </c>
      <c r="C98" s="15" t="s">
        <v>7</v>
      </c>
      <c r="D98" s="43" t="s">
        <v>85</v>
      </c>
      <c r="E98" s="23">
        <v>110</v>
      </c>
      <c r="F98" s="16"/>
      <c r="G98" s="20">
        <f>G99+G100+G101</f>
        <v>648.7</v>
      </c>
      <c r="H98" s="20">
        <f>H99+H100+H101</f>
        <v>648.7</v>
      </c>
      <c r="I98" s="108">
        <f t="shared" si="3"/>
        <v>1</v>
      </c>
    </row>
    <row r="99" spans="1:9" ht="18.75">
      <c r="A99" s="55" t="s">
        <v>62</v>
      </c>
      <c r="B99" s="32" t="s">
        <v>18</v>
      </c>
      <c r="C99" s="32" t="s">
        <v>7</v>
      </c>
      <c r="D99" s="44" t="s">
        <v>85</v>
      </c>
      <c r="E99" s="23">
        <v>111</v>
      </c>
      <c r="F99" s="16"/>
      <c r="G99" s="20">
        <v>504.6</v>
      </c>
      <c r="H99" s="20">
        <v>504.6</v>
      </c>
      <c r="I99" s="108">
        <f t="shared" si="3"/>
        <v>1</v>
      </c>
    </row>
    <row r="100" spans="1:9" ht="18.75">
      <c r="A100" s="55" t="s">
        <v>63</v>
      </c>
      <c r="B100" s="32" t="s">
        <v>18</v>
      </c>
      <c r="C100" s="32" t="s">
        <v>7</v>
      </c>
      <c r="D100" s="44" t="s">
        <v>85</v>
      </c>
      <c r="E100" s="23">
        <v>119</v>
      </c>
      <c r="F100" s="16"/>
      <c r="G100" s="20">
        <v>139.1</v>
      </c>
      <c r="H100" s="20">
        <v>139.1</v>
      </c>
      <c r="I100" s="108">
        <f t="shared" si="3"/>
        <v>1</v>
      </c>
    </row>
    <row r="101" spans="1:9" ht="18.75">
      <c r="A101" s="55" t="s">
        <v>32</v>
      </c>
      <c r="B101" s="15" t="s">
        <v>18</v>
      </c>
      <c r="C101" s="15" t="s">
        <v>7</v>
      </c>
      <c r="D101" s="43" t="s">
        <v>85</v>
      </c>
      <c r="E101" s="23">
        <v>112</v>
      </c>
      <c r="F101" s="16"/>
      <c r="G101" s="20">
        <v>5</v>
      </c>
      <c r="H101" s="20">
        <v>5</v>
      </c>
      <c r="I101" s="108">
        <f t="shared" si="3"/>
        <v>1</v>
      </c>
    </row>
    <row r="102" spans="1:9" ht="31.5">
      <c r="A102" s="62" t="s">
        <v>33</v>
      </c>
      <c r="B102" s="15" t="s">
        <v>18</v>
      </c>
      <c r="C102" s="15" t="s">
        <v>7</v>
      </c>
      <c r="D102" s="43" t="s">
        <v>85</v>
      </c>
      <c r="E102" s="24">
        <v>242</v>
      </c>
      <c r="F102" s="16"/>
      <c r="G102" s="20">
        <v>30</v>
      </c>
      <c r="H102" s="20">
        <v>30</v>
      </c>
      <c r="I102" s="108">
        <f t="shared" si="3"/>
        <v>1</v>
      </c>
    </row>
    <row r="103" spans="1:9" ht="31.5">
      <c r="A103" s="55" t="s">
        <v>34</v>
      </c>
      <c r="B103" s="15" t="s">
        <v>18</v>
      </c>
      <c r="C103" s="15" t="s">
        <v>7</v>
      </c>
      <c r="D103" s="43" t="s">
        <v>85</v>
      </c>
      <c r="E103" s="23">
        <v>244</v>
      </c>
      <c r="F103" s="16"/>
      <c r="G103" s="20">
        <v>608.3</v>
      </c>
      <c r="H103" s="20">
        <v>608.3</v>
      </c>
      <c r="I103" s="108">
        <f t="shared" si="3"/>
        <v>1</v>
      </c>
    </row>
    <row r="104" spans="1:9" ht="18.75">
      <c r="A104" s="58" t="s">
        <v>36</v>
      </c>
      <c r="B104" s="15" t="s">
        <v>18</v>
      </c>
      <c r="C104" s="15" t="s">
        <v>7</v>
      </c>
      <c r="D104" s="43" t="s">
        <v>85</v>
      </c>
      <c r="E104" s="23">
        <v>853</v>
      </c>
      <c r="F104" s="16"/>
      <c r="G104" s="110">
        <v>0.001</v>
      </c>
      <c r="H104" s="110">
        <v>0.001</v>
      </c>
      <c r="I104" s="108">
        <f t="shared" si="3"/>
        <v>1</v>
      </c>
    </row>
    <row r="105" spans="1:9" ht="41.25" customHeight="1">
      <c r="A105" s="103" t="s">
        <v>143</v>
      </c>
      <c r="B105" s="15" t="s">
        <v>18</v>
      </c>
      <c r="C105" s="15" t="s">
        <v>7</v>
      </c>
      <c r="D105" s="43" t="s">
        <v>144</v>
      </c>
      <c r="E105" s="23"/>
      <c r="F105" s="16"/>
      <c r="G105" s="20">
        <v>400</v>
      </c>
      <c r="H105" s="20">
        <v>400</v>
      </c>
      <c r="I105" s="108">
        <f t="shared" si="3"/>
        <v>1</v>
      </c>
    </row>
    <row r="106" spans="1:9" ht="32.25">
      <c r="A106" s="85" t="s">
        <v>34</v>
      </c>
      <c r="B106" s="15" t="s">
        <v>18</v>
      </c>
      <c r="C106" s="15" t="s">
        <v>7</v>
      </c>
      <c r="D106" s="43" t="s">
        <v>144</v>
      </c>
      <c r="E106" s="23">
        <v>244</v>
      </c>
      <c r="F106" s="16"/>
      <c r="G106" s="20">
        <v>400</v>
      </c>
      <c r="H106" s="20">
        <v>400</v>
      </c>
      <c r="I106" s="108">
        <f t="shared" si="3"/>
        <v>1</v>
      </c>
    </row>
    <row r="107" spans="1:9" ht="36.75" customHeight="1">
      <c r="A107" s="104" t="s">
        <v>145</v>
      </c>
      <c r="B107" s="15" t="s">
        <v>18</v>
      </c>
      <c r="C107" s="15" t="s">
        <v>7</v>
      </c>
      <c r="D107" s="43" t="s">
        <v>146</v>
      </c>
      <c r="E107" s="23"/>
      <c r="F107" s="16"/>
      <c r="G107" s="20">
        <v>57</v>
      </c>
      <c r="H107" s="20">
        <f>H108</f>
        <v>56.89</v>
      </c>
      <c r="I107" s="108">
        <f t="shared" si="3"/>
        <v>0.9980701754385966</v>
      </c>
    </row>
    <row r="108" spans="1:9" ht="32.25">
      <c r="A108" s="58" t="s">
        <v>34</v>
      </c>
      <c r="B108" s="15" t="s">
        <v>18</v>
      </c>
      <c r="C108" s="15" t="s">
        <v>7</v>
      </c>
      <c r="D108" s="43" t="s">
        <v>146</v>
      </c>
      <c r="E108" s="23">
        <v>244</v>
      </c>
      <c r="F108" s="16"/>
      <c r="G108" s="20">
        <v>57</v>
      </c>
      <c r="H108" s="20">
        <v>56.89</v>
      </c>
      <c r="I108" s="108">
        <f t="shared" si="3"/>
        <v>0.9980701754385966</v>
      </c>
    </row>
    <row r="109" spans="1:9" ht="63.75">
      <c r="A109" s="103" t="s">
        <v>109</v>
      </c>
      <c r="B109" s="15" t="s">
        <v>18</v>
      </c>
      <c r="C109" s="15" t="s">
        <v>7</v>
      </c>
      <c r="D109" s="43" t="s">
        <v>108</v>
      </c>
      <c r="E109" s="24">
        <v>100</v>
      </c>
      <c r="F109" s="16"/>
      <c r="G109" s="20">
        <f>SUM(G110:G111)</f>
        <v>977.3</v>
      </c>
      <c r="H109" s="20">
        <f>SUM(H110:H111)</f>
        <v>977.3</v>
      </c>
      <c r="I109" s="108">
        <f t="shared" si="3"/>
        <v>1</v>
      </c>
    </row>
    <row r="110" spans="1:9" ht="18.75">
      <c r="A110" s="55" t="s">
        <v>70</v>
      </c>
      <c r="B110" s="15" t="s">
        <v>18</v>
      </c>
      <c r="C110" s="15" t="s">
        <v>7</v>
      </c>
      <c r="D110" s="43" t="s">
        <v>108</v>
      </c>
      <c r="E110" s="23">
        <v>111</v>
      </c>
      <c r="F110" s="16"/>
      <c r="G110" s="20">
        <v>750.6</v>
      </c>
      <c r="H110" s="20">
        <v>750.6</v>
      </c>
      <c r="I110" s="108">
        <f t="shared" si="3"/>
        <v>1</v>
      </c>
    </row>
    <row r="111" spans="1:9" ht="22.5" customHeight="1">
      <c r="A111" s="42" t="s">
        <v>63</v>
      </c>
      <c r="B111" s="15" t="s">
        <v>18</v>
      </c>
      <c r="C111" s="15" t="s">
        <v>7</v>
      </c>
      <c r="D111" s="43" t="s">
        <v>108</v>
      </c>
      <c r="E111" s="23">
        <v>119</v>
      </c>
      <c r="F111" s="16"/>
      <c r="G111" s="20">
        <v>226.7</v>
      </c>
      <c r="H111" s="20">
        <v>226.7</v>
      </c>
      <c r="I111" s="108">
        <f t="shared" si="3"/>
        <v>1</v>
      </c>
    </row>
    <row r="112" spans="1:9" ht="63">
      <c r="A112" s="55" t="s">
        <v>138</v>
      </c>
      <c r="B112" s="15" t="s">
        <v>18</v>
      </c>
      <c r="C112" s="15" t="s">
        <v>7</v>
      </c>
      <c r="D112" s="43" t="s">
        <v>139</v>
      </c>
      <c r="E112" s="24">
        <v>100</v>
      </c>
      <c r="F112" s="16"/>
      <c r="G112" s="20">
        <f>SUM(G113:G114)</f>
        <v>113.5</v>
      </c>
      <c r="H112" s="20">
        <f>SUM(H113:H114)</f>
        <v>113.5</v>
      </c>
      <c r="I112" s="108">
        <f t="shared" si="3"/>
        <v>1</v>
      </c>
    </row>
    <row r="113" spans="1:9" ht="18.75">
      <c r="A113" s="55" t="s">
        <v>70</v>
      </c>
      <c r="B113" s="15" t="s">
        <v>18</v>
      </c>
      <c r="C113" s="15" t="s">
        <v>7</v>
      </c>
      <c r="D113" s="43" t="s">
        <v>139</v>
      </c>
      <c r="E113" s="23">
        <v>111</v>
      </c>
      <c r="F113" s="16"/>
      <c r="G113" s="20">
        <v>87.2</v>
      </c>
      <c r="H113" s="20">
        <v>87.2</v>
      </c>
      <c r="I113" s="108">
        <f t="shared" si="3"/>
        <v>1</v>
      </c>
    </row>
    <row r="114" spans="1:9" ht="18.75">
      <c r="A114" s="55" t="s">
        <v>63</v>
      </c>
      <c r="B114" s="15" t="s">
        <v>18</v>
      </c>
      <c r="C114" s="15" t="s">
        <v>7</v>
      </c>
      <c r="D114" s="43" t="s">
        <v>139</v>
      </c>
      <c r="E114" s="23">
        <v>119</v>
      </c>
      <c r="F114" s="16"/>
      <c r="G114" s="20">
        <v>26.3</v>
      </c>
      <c r="H114" s="20">
        <v>26.3</v>
      </c>
      <c r="I114" s="108">
        <f t="shared" si="3"/>
        <v>1</v>
      </c>
    </row>
    <row r="115" spans="1:9" ht="32.25">
      <c r="A115" s="11" t="s">
        <v>59</v>
      </c>
      <c r="B115" s="15" t="s">
        <v>18</v>
      </c>
      <c r="C115" s="15" t="s">
        <v>7</v>
      </c>
      <c r="D115" s="43" t="s">
        <v>98</v>
      </c>
      <c r="E115" s="23"/>
      <c r="F115" s="16"/>
      <c r="G115" s="20">
        <v>300</v>
      </c>
      <c r="H115" s="20">
        <v>300</v>
      </c>
      <c r="I115" s="108">
        <f t="shared" si="3"/>
        <v>1</v>
      </c>
    </row>
    <row r="116" spans="1:9" ht="31.5">
      <c r="A116" s="42" t="s">
        <v>34</v>
      </c>
      <c r="B116" s="15" t="s">
        <v>18</v>
      </c>
      <c r="C116" s="15" t="s">
        <v>7</v>
      </c>
      <c r="D116" s="45" t="s">
        <v>98</v>
      </c>
      <c r="E116" s="23">
        <v>244</v>
      </c>
      <c r="F116" s="16"/>
      <c r="G116" s="17">
        <v>300</v>
      </c>
      <c r="H116" s="17">
        <v>300</v>
      </c>
      <c r="I116" s="108">
        <f t="shared" si="3"/>
        <v>1</v>
      </c>
    </row>
    <row r="117" spans="1:9" ht="19.5">
      <c r="A117" s="41" t="s">
        <v>54</v>
      </c>
      <c r="B117" s="18" t="s">
        <v>18</v>
      </c>
      <c r="C117" s="18" t="s">
        <v>7</v>
      </c>
      <c r="D117" s="46"/>
      <c r="E117" s="18"/>
      <c r="F117" s="38"/>
      <c r="G117" s="19">
        <f>G118+G122+G123</f>
        <v>1181.5</v>
      </c>
      <c r="H117" s="19">
        <f>H118+H122+H123</f>
        <v>1181.5</v>
      </c>
      <c r="I117" s="113">
        <f t="shared" si="3"/>
        <v>1</v>
      </c>
    </row>
    <row r="118" spans="1:9" ht="18.75">
      <c r="A118" s="55" t="s">
        <v>37</v>
      </c>
      <c r="B118" s="15" t="s">
        <v>18</v>
      </c>
      <c r="C118" s="15" t="s">
        <v>7</v>
      </c>
      <c r="D118" s="43" t="s">
        <v>76</v>
      </c>
      <c r="E118" s="23">
        <v>110</v>
      </c>
      <c r="F118" s="16"/>
      <c r="G118" s="20">
        <f>G119+G121+G120</f>
        <v>750.1</v>
      </c>
      <c r="H118" s="20">
        <f>H119+H121+H120</f>
        <v>750.1</v>
      </c>
      <c r="I118" s="108">
        <f t="shared" si="3"/>
        <v>1</v>
      </c>
    </row>
    <row r="119" spans="1:9" ht="18.75">
      <c r="A119" s="55" t="s">
        <v>62</v>
      </c>
      <c r="B119" s="15" t="s">
        <v>18</v>
      </c>
      <c r="C119" s="15" t="s">
        <v>7</v>
      </c>
      <c r="D119" s="43" t="s">
        <v>76</v>
      </c>
      <c r="E119" s="23">
        <v>111</v>
      </c>
      <c r="F119" s="16"/>
      <c r="G119" s="20">
        <v>563.8</v>
      </c>
      <c r="H119" s="20">
        <v>563.8</v>
      </c>
      <c r="I119" s="108">
        <f t="shared" si="3"/>
        <v>1</v>
      </c>
    </row>
    <row r="120" spans="1:9" ht="18.75">
      <c r="A120" s="55" t="s">
        <v>32</v>
      </c>
      <c r="B120" s="15" t="s">
        <v>18</v>
      </c>
      <c r="C120" s="15" t="s">
        <v>7</v>
      </c>
      <c r="D120" s="43" t="s">
        <v>76</v>
      </c>
      <c r="E120" s="23">
        <v>112</v>
      </c>
      <c r="F120" s="16"/>
      <c r="G120" s="20">
        <v>4.2</v>
      </c>
      <c r="H120" s="20">
        <v>4.2</v>
      </c>
      <c r="I120" s="108">
        <f t="shared" si="3"/>
        <v>1</v>
      </c>
    </row>
    <row r="121" spans="1:9" ht="18.75">
      <c r="A121" s="55" t="s">
        <v>63</v>
      </c>
      <c r="B121" s="15" t="s">
        <v>18</v>
      </c>
      <c r="C121" s="15" t="s">
        <v>7</v>
      </c>
      <c r="D121" s="43" t="s">
        <v>76</v>
      </c>
      <c r="E121" s="23">
        <v>119</v>
      </c>
      <c r="F121" s="16"/>
      <c r="G121" s="20">
        <v>182.1</v>
      </c>
      <c r="H121" s="20">
        <v>182.1</v>
      </c>
      <c r="I121" s="108">
        <f t="shared" si="3"/>
        <v>1</v>
      </c>
    </row>
    <row r="122" spans="1:9" ht="31.5">
      <c r="A122" s="55" t="s">
        <v>33</v>
      </c>
      <c r="B122" s="15" t="s">
        <v>18</v>
      </c>
      <c r="C122" s="15" t="s">
        <v>7</v>
      </c>
      <c r="D122" s="43" t="s">
        <v>76</v>
      </c>
      <c r="E122" s="23">
        <v>242</v>
      </c>
      <c r="F122" s="16"/>
      <c r="G122" s="20">
        <v>0.7</v>
      </c>
      <c r="H122" s="20">
        <v>0.7</v>
      </c>
      <c r="I122" s="108">
        <f t="shared" si="3"/>
        <v>1</v>
      </c>
    </row>
    <row r="123" spans="1:9" ht="31.5">
      <c r="A123" s="55" t="s">
        <v>34</v>
      </c>
      <c r="B123" s="15" t="s">
        <v>18</v>
      </c>
      <c r="C123" s="15" t="s">
        <v>7</v>
      </c>
      <c r="D123" s="43" t="s">
        <v>76</v>
      </c>
      <c r="E123" s="23">
        <v>244</v>
      </c>
      <c r="F123" s="16"/>
      <c r="G123" s="20">
        <v>430.7</v>
      </c>
      <c r="H123" s="20">
        <v>430.7</v>
      </c>
      <c r="I123" s="108">
        <f t="shared" si="3"/>
        <v>1</v>
      </c>
    </row>
    <row r="124" spans="1:9" ht="18.75">
      <c r="A124" s="78" t="s">
        <v>20</v>
      </c>
      <c r="B124" s="74" t="s">
        <v>21</v>
      </c>
      <c r="C124" s="75"/>
      <c r="D124" s="81"/>
      <c r="E124" s="75"/>
      <c r="F124" s="76"/>
      <c r="G124" s="79">
        <v>120</v>
      </c>
      <c r="H124" s="79">
        <f>H125</f>
        <v>117.37</v>
      </c>
      <c r="I124" s="107">
        <f t="shared" si="3"/>
        <v>0.9780833333333334</v>
      </c>
    </row>
    <row r="125" spans="1:9" ht="19.5">
      <c r="A125" s="3" t="s">
        <v>22</v>
      </c>
      <c r="B125" s="18" t="s">
        <v>21</v>
      </c>
      <c r="C125" s="18"/>
      <c r="D125" s="46"/>
      <c r="E125" s="18"/>
      <c r="F125" s="38"/>
      <c r="G125" s="19">
        <v>120</v>
      </c>
      <c r="H125" s="19">
        <f>H126</f>
        <v>117.37</v>
      </c>
      <c r="I125" s="108">
        <f t="shared" si="3"/>
        <v>0.9780833333333334</v>
      </c>
    </row>
    <row r="126" spans="1:9" ht="18.75">
      <c r="A126" s="6" t="s">
        <v>23</v>
      </c>
      <c r="B126" s="15" t="s">
        <v>21</v>
      </c>
      <c r="C126" s="15" t="s">
        <v>7</v>
      </c>
      <c r="D126" s="43"/>
      <c r="E126" s="15"/>
      <c r="F126" s="16"/>
      <c r="G126" s="20">
        <v>120</v>
      </c>
      <c r="H126" s="20">
        <f>H127</f>
        <v>117.37</v>
      </c>
      <c r="I126" s="108">
        <f t="shared" si="3"/>
        <v>0.9780833333333334</v>
      </c>
    </row>
    <row r="127" spans="1:9" ht="32.25">
      <c r="A127" s="6" t="s">
        <v>83</v>
      </c>
      <c r="B127" s="49" t="s">
        <v>21</v>
      </c>
      <c r="C127" s="49" t="s">
        <v>7</v>
      </c>
      <c r="D127" s="50" t="s">
        <v>82</v>
      </c>
      <c r="E127" s="49" t="s">
        <v>84</v>
      </c>
      <c r="F127" s="16"/>
      <c r="G127" s="20">
        <v>120</v>
      </c>
      <c r="H127" s="20">
        <v>117.37</v>
      </c>
      <c r="I127" s="108">
        <f t="shared" si="3"/>
        <v>0.9780833333333334</v>
      </c>
    </row>
    <row r="128" spans="1:9" ht="18.75">
      <c r="A128" s="4" t="s">
        <v>5</v>
      </c>
      <c r="B128" s="47"/>
      <c r="C128" s="51"/>
      <c r="D128" s="51"/>
      <c r="E128" s="52"/>
      <c r="F128" s="16"/>
      <c r="G128" s="82">
        <f>G11+G52+G57+G61+G74+G95+G124</f>
        <v>45080.161</v>
      </c>
      <c r="H128" s="82">
        <f>H11+H52+H57+H61+H74+H95+H124</f>
        <v>36868.051</v>
      </c>
      <c r="I128" s="109">
        <f t="shared" si="3"/>
        <v>0.817833170560327</v>
      </c>
    </row>
    <row r="129" spans="1:9" ht="18.75">
      <c r="A129" s="7" t="s">
        <v>55</v>
      </c>
      <c r="B129" s="53"/>
      <c r="C129" s="33"/>
      <c r="D129" s="33"/>
      <c r="E129" s="54"/>
      <c r="F129" s="16"/>
      <c r="G129" s="20">
        <f>G52+G32</f>
        <v>130.3</v>
      </c>
      <c r="H129" s="20">
        <f>H52+H32</f>
        <v>130.3</v>
      </c>
      <c r="I129" s="108">
        <f t="shared" si="3"/>
        <v>1</v>
      </c>
    </row>
  </sheetData>
  <sheetProtection/>
  <mergeCells count="2">
    <mergeCell ref="E1:I4"/>
    <mergeCell ref="A5:I8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Пользователь</cp:lastModifiedBy>
  <cp:lastPrinted>2019-03-14T14:58:55Z</cp:lastPrinted>
  <dcterms:created xsi:type="dcterms:W3CDTF">2009-10-21T12:22:41Z</dcterms:created>
  <dcterms:modified xsi:type="dcterms:W3CDTF">2019-03-14T15:05:48Z</dcterms:modified>
  <cp:category/>
  <cp:version/>
  <cp:contentType/>
  <cp:contentStatus/>
</cp:coreProperties>
</file>